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60" windowWidth="7320" windowHeight="4335"/>
  </bookViews>
  <sheets>
    <sheet name="Scores" sheetId="1" r:id="rId1"/>
    <sheet name="Resultaten LS" sheetId="4" r:id="rId2"/>
    <sheet name="Resultaten PT" sheetId="5" r:id="rId3"/>
    <sheet name="Descr Resultaten" sheetId="10" r:id="rId4"/>
    <sheet name="Toelichting" sheetId="7" r:id="rId5"/>
  </sheets>
  <definedNames>
    <definedName name="_xlnm.Print_Area" localSheetId="3">'Descr Resultaten'!$B$19:$T$53</definedName>
    <definedName name="_xlnm.Print_Area" localSheetId="1">'Resultaten LS'!$A$1:$V$41</definedName>
    <definedName name="_xlnm.Print_Area" localSheetId="2">'Resultaten PT'!$A$1:$J$61</definedName>
    <definedName name="_xlnm.Print_Area" localSheetId="4">Toelichting!$A$1:$K$16</definedName>
    <definedName name="_xlnm.Print_Titles" localSheetId="0">Scores!$5:$6</definedName>
  </definedNames>
  <calcPr calcId="144525"/>
</workbook>
</file>

<file path=xl/calcChain.xml><?xml version="1.0" encoding="utf-8"?>
<calcChain xmlns="http://schemas.openxmlformats.org/spreadsheetml/2006/main">
  <c r="K23" i="10" l="1"/>
  <c r="K22" i="10"/>
  <c r="K21" i="10"/>
  <c r="K20" i="10"/>
  <c r="I23" i="10"/>
  <c r="I22" i="10"/>
  <c r="I21" i="10"/>
  <c r="I20" i="10"/>
  <c r="C20" i="10"/>
  <c r="E1" i="10"/>
  <c r="F15" i="1"/>
  <c r="B20" i="4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AS15" i="1"/>
  <c r="H54" i="5"/>
  <c r="AR15" i="1"/>
  <c r="I53" i="5" s="1"/>
  <c r="F53" i="5"/>
  <c r="AQ15" i="1"/>
  <c r="H52" i="5" s="1"/>
  <c r="AP15" i="1"/>
  <c r="F51" i="5"/>
  <c r="AO15" i="1"/>
  <c r="F50" i="5" s="1"/>
  <c r="AN15" i="1"/>
  <c r="I49" i="5"/>
  <c r="AM15" i="1"/>
  <c r="H48" i="5" s="1"/>
  <c r="AL15" i="1"/>
  <c r="I47" i="5"/>
  <c r="AK15" i="1"/>
  <c r="F46" i="5" s="1"/>
  <c r="AJ15" i="1"/>
  <c r="F45" i="5"/>
  <c r="AI15" i="1"/>
  <c r="H44" i="5" s="1"/>
  <c r="AH15" i="1"/>
  <c r="F43" i="5"/>
  <c r="AG15" i="1"/>
  <c r="F42" i="5" s="1"/>
  <c r="AF15" i="1"/>
  <c r="AE15" i="1"/>
  <c r="E40" i="5"/>
  <c r="AD15" i="1"/>
  <c r="AC15" i="1"/>
  <c r="F38" i="5"/>
  <c r="AB15" i="1"/>
  <c r="F37" i="5" s="1"/>
  <c r="AA15" i="1"/>
  <c r="H36" i="5"/>
  <c r="Z15" i="1"/>
  <c r="F35" i="5" s="1"/>
  <c r="Y15" i="1"/>
  <c r="F34" i="5"/>
  <c r="X15" i="1"/>
  <c r="W15" i="1"/>
  <c r="H32" i="5"/>
  <c r="V15" i="1"/>
  <c r="U15" i="1"/>
  <c r="H30" i="5" s="1"/>
  <c r="E30" i="5"/>
  <c r="T15" i="1"/>
  <c r="F29" i="5" s="1"/>
  <c r="S15" i="1"/>
  <c r="H28" i="5" s="1"/>
  <c r="R15" i="1"/>
  <c r="F27" i="5" s="1"/>
  <c r="Q15" i="1"/>
  <c r="H26" i="5"/>
  <c r="P15" i="1"/>
  <c r="O15" i="1"/>
  <c r="H24" i="5" s="1"/>
  <c r="N15" i="1"/>
  <c r="M15" i="1"/>
  <c r="F22" i="5"/>
  <c r="L15" i="1"/>
  <c r="K15" i="1"/>
  <c r="H20" i="5" s="1"/>
  <c r="J15" i="1"/>
  <c r="I15" i="1"/>
  <c r="F18" i="5"/>
  <c r="H15" i="1"/>
  <c r="G15" i="1"/>
  <c r="H16" i="5" s="1"/>
  <c r="H15" i="5"/>
  <c r="F15" i="5"/>
  <c r="E15" i="5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B67" i="1"/>
  <c r="B66" i="1"/>
  <c r="C66" i="1"/>
  <c r="B65" i="1"/>
  <c r="C65" i="1"/>
  <c r="B64" i="1"/>
  <c r="C64" i="1"/>
  <c r="B63" i="1"/>
  <c r="C63" i="1"/>
  <c r="B62" i="1"/>
  <c r="C62" i="1"/>
  <c r="B61" i="1"/>
  <c r="C61" i="1"/>
  <c r="B60" i="1"/>
  <c r="C60" i="1"/>
  <c r="B59" i="1"/>
  <c r="C59" i="1"/>
  <c r="B58" i="1"/>
  <c r="C58" i="1"/>
  <c r="B57" i="1"/>
  <c r="C57" i="1"/>
  <c r="B56" i="1"/>
  <c r="C56" i="1"/>
  <c r="B55" i="1"/>
  <c r="C55" i="1"/>
  <c r="B54" i="1"/>
  <c r="C54" i="1"/>
  <c r="B53" i="1"/>
  <c r="C53" i="1"/>
  <c r="B52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B24" i="1"/>
  <c r="C24" i="1"/>
  <c r="B23" i="1"/>
  <c r="C23" i="1"/>
  <c r="B22" i="1"/>
  <c r="C22" i="1"/>
  <c r="B21" i="1"/>
  <c r="C21" i="1"/>
  <c r="B20" i="1"/>
  <c r="A20" i="10" s="1"/>
  <c r="C20" i="1"/>
  <c r="C20" i="4"/>
  <c r="D20" i="4"/>
  <c r="N20" i="4"/>
  <c r="P20" i="4"/>
  <c r="R20" i="4"/>
  <c r="T20" i="4"/>
  <c r="V20" i="4"/>
  <c r="F34" i="4"/>
  <c r="H34" i="4"/>
  <c r="L34" i="4"/>
  <c r="P34" i="4"/>
  <c r="R34" i="4"/>
  <c r="T34" i="4"/>
  <c r="V34" i="4"/>
  <c r="G54" i="5"/>
  <c r="G52" i="5"/>
  <c r="G50" i="5"/>
  <c r="G48" i="5"/>
  <c r="G46" i="5"/>
  <c r="G44" i="5"/>
  <c r="G42" i="5"/>
  <c r="G40" i="5"/>
  <c r="G36" i="5"/>
  <c r="G34" i="5"/>
  <c r="G30" i="5"/>
  <c r="G22" i="5"/>
  <c r="G15" i="5"/>
  <c r="C30" i="5"/>
  <c r="C27" i="5"/>
  <c r="C26" i="5"/>
  <c r="C21" i="5"/>
  <c r="C16" i="5"/>
  <c r="C15" i="5"/>
  <c r="C54" i="5"/>
  <c r="C53" i="5"/>
  <c r="C52" i="5"/>
  <c r="C51" i="5"/>
  <c r="C50" i="5"/>
  <c r="C48" i="5"/>
  <c r="C46" i="5"/>
  <c r="C45" i="5"/>
  <c r="C44" i="5"/>
  <c r="C43" i="5"/>
  <c r="C42" i="5"/>
  <c r="C40" i="5"/>
  <c r="C38" i="5"/>
  <c r="C37" i="5"/>
  <c r="C36" i="5"/>
  <c r="C35" i="5"/>
  <c r="C34" i="5"/>
  <c r="C21" i="4"/>
  <c r="C18" i="4"/>
  <c r="C16" i="4"/>
  <c r="C15" i="4"/>
  <c r="C14" i="4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15" i="5"/>
  <c r="B54" i="5"/>
  <c r="B52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18" i="5"/>
  <c r="B16" i="5"/>
  <c r="B15" i="5"/>
  <c r="C13" i="5"/>
  <c r="D13" i="5"/>
  <c r="D16" i="4"/>
  <c r="H16" i="4"/>
  <c r="I16" i="4"/>
  <c r="N16" i="4"/>
  <c r="O16" i="4"/>
  <c r="P16" i="4"/>
  <c r="R16" i="4"/>
  <c r="T16" i="4"/>
  <c r="V16" i="4"/>
  <c r="C30" i="4"/>
  <c r="D30" i="4"/>
  <c r="E30" i="4"/>
  <c r="F30" i="4"/>
  <c r="H30" i="4"/>
  <c r="J30" i="4"/>
  <c r="K30" i="4"/>
  <c r="L30" i="4"/>
  <c r="M30" i="4"/>
  <c r="N30" i="4"/>
  <c r="P30" i="4"/>
  <c r="R30" i="4"/>
  <c r="S30" i="4"/>
  <c r="T30" i="4"/>
  <c r="U30" i="4"/>
  <c r="V30" i="4"/>
  <c r="B14" i="4"/>
  <c r="B15" i="4"/>
  <c r="V32" i="4"/>
  <c r="V35" i="4"/>
  <c r="V33" i="4"/>
  <c r="C32" i="4"/>
  <c r="T35" i="4"/>
  <c r="R35" i="4"/>
  <c r="P35" i="4"/>
  <c r="N35" i="4"/>
  <c r="L35" i="4"/>
  <c r="J35" i="4"/>
  <c r="H35" i="4"/>
  <c r="F35" i="4"/>
  <c r="D35" i="4"/>
  <c r="U33" i="4"/>
  <c r="T32" i="4"/>
  <c r="T33" i="4"/>
  <c r="S33" i="4"/>
  <c r="R32" i="4"/>
  <c r="R33" i="4"/>
  <c r="P32" i="4"/>
  <c r="P33" i="4"/>
  <c r="N32" i="4"/>
  <c r="N33" i="4"/>
  <c r="M33" i="4"/>
  <c r="L32" i="4"/>
  <c r="L33" i="4"/>
  <c r="K33" i="4"/>
  <c r="J32" i="4"/>
  <c r="H32" i="4"/>
  <c r="F32" i="4"/>
  <c r="D32" i="4"/>
  <c r="V29" i="4"/>
  <c r="U29" i="4"/>
  <c r="T29" i="4"/>
  <c r="S29" i="4"/>
  <c r="R29" i="4"/>
  <c r="P29" i="4"/>
  <c r="O29" i="4"/>
  <c r="N29" i="4"/>
  <c r="M29" i="4"/>
  <c r="L29" i="4"/>
  <c r="K29" i="4"/>
  <c r="J29" i="4"/>
  <c r="H29" i="4"/>
  <c r="G29" i="4"/>
  <c r="F29" i="4"/>
  <c r="E29" i="4"/>
  <c r="D29" i="4"/>
  <c r="V28" i="4"/>
  <c r="T28" i="4"/>
  <c r="S28" i="4"/>
  <c r="R28" i="4"/>
  <c r="P28" i="4"/>
  <c r="N28" i="4"/>
  <c r="L28" i="4"/>
  <c r="K28" i="4"/>
  <c r="J28" i="4"/>
  <c r="H28" i="4"/>
  <c r="F28" i="4"/>
  <c r="D28" i="4"/>
  <c r="C29" i="4"/>
  <c r="V21" i="4"/>
  <c r="T21" i="4"/>
  <c r="R21" i="4"/>
  <c r="P21" i="4"/>
  <c r="O21" i="4"/>
  <c r="N21" i="4"/>
  <c r="L21" i="4"/>
  <c r="J21" i="4"/>
  <c r="H21" i="4"/>
  <c r="G21" i="4"/>
  <c r="D21" i="4"/>
  <c r="V18" i="4"/>
  <c r="T18" i="4"/>
  <c r="R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V15" i="4"/>
  <c r="T15" i="4"/>
  <c r="R15" i="4"/>
  <c r="Q15" i="4"/>
  <c r="P15" i="4"/>
  <c r="O15" i="4"/>
  <c r="N15" i="4"/>
  <c r="L15" i="4"/>
  <c r="J15" i="4"/>
  <c r="I15" i="4"/>
  <c r="H15" i="4"/>
  <c r="G15" i="4"/>
  <c r="F15" i="4"/>
  <c r="D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V26" i="4"/>
  <c r="U26" i="4"/>
  <c r="T26" i="4"/>
  <c r="S26" i="4"/>
  <c r="R26" i="4"/>
  <c r="P26" i="4"/>
  <c r="N26" i="4"/>
  <c r="M26" i="4"/>
  <c r="L26" i="4"/>
  <c r="K26" i="4"/>
  <c r="J26" i="4"/>
  <c r="H26" i="4"/>
  <c r="F26" i="4"/>
  <c r="E26" i="4"/>
  <c r="D26" i="4"/>
  <c r="C26" i="4"/>
  <c r="C28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21" i="1"/>
  <c r="A21" i="10" s="1"/>
  <c r="F4" i="5"/>
  <c r="E4" i="4"/>
  <c r="D8" i="5"/>
  <c r="D7" i="5"/>
  <c r="F5" i="5"/>
  <c r="F3" i="5"/>
  <c r="F2" i="5"/>
  <c r="B7" i="4"/>
  <c r="B8" i="4"/>
  <c r="E3" i="4"/>
  <c r="E5" i="4"/>
  <c r="E2" i="4"/>
  <c r="E25" i="5"/>
  <c r="D25" i="5"/>
  <c r="B25" i="5"/>
  <c r="M21" i="4"/>
  <c r="H25" i="5"/>
  <c r="M20" i="4"/>
  <c r="G25" i="5"/>
  <c r="C25" i="5"/>
  <c r="M15" i="4"/>
  <c r="F25" i="5"/>
  <c r="M16" i="4"/>
  <c r="E33" i="5"/>
  <c r="D33" i="5"/>
  <c r="B33" i="5"/>
  <c r="U21" i="4"/>
  <c r="U18" i="4"/>
  <c r="H33" i="5"/>
  <c r="U20" i="4"/>
  <c r="G33" i="5"/>
  <c r="F33" i="5"/>
  <c r="C33" i="5"/>
  <c r="U15" i="4"/>
  <c r="U16" i="4"/>
  <c r="H23" i="5"/>
  <c r="K20" i="4"/>
  <c r="G23" i="5"/>
  <c r="E23" i="5"/>
  <c r="D23" i="5"/>
  <c r="B23" i="5"/>
  <c r="K16" i="4"/>
  <c r="F23" i="5"/>
  <c r="C23" i="5"/>
  <c r="K21" i="4"/>
  <c r="K15" i="4"/>
  <c r="H31" i="5"/>
  <c r="S20" i="4"/>
  <c r="G31" i="5"/>
  <c r="S18" i="4"/>
  <c r="E31" i="5"/>
  <c r="D31" i="5"/>
  <c r="B31" i="5"/>
  <c r="F31" i="5"/>
  <c r="S16" i="4"/>
  <c r="S21" i="4"/>
  <c r="C31" i="5"/>
  <c r="S15" i="4"/>
  <c r="E17" i="5"/>
  <c r="D17" i="5"/>
  <c r="B17" i="5"/>
  <c r="E21" i="4"/>
  <c r="H17" i="5"/>
  <c r="E20" i="4"/>
  <c r="G17" i="5"/>
  <c r="F17" i="5"/>
  <c r="C17" i="5"/>
  <c r="E15" i="4"/>
  <c r="E16" i="4"/>
  <c r="E41" i="5"/>
  <c r="D41" i="5"/>
  <c r="B41" i="5"/>
  <c r="I32" i="4"/>
  <c r="I28" i="4"/>
  <c r="H41" i="5"/>
  <c r="I34" i="4"/>
  <c r="G41" i="5"/>
  <c r="I35" i="4"/>
  <c r="C41" i="5"/>
  <c r="F41" i="5"/>
  <c r="I30" i="4"/>
  <c r="I26" i="4"/>
  <c r="E49" i="5"/>
  <c r="D49" i="5"/>
  <c r="B49" i="5"/>
  <c r="Q32" i="4"/>
  <c r="Q28" i="4"/>
  <c r="H49" i="5"/>
  <c r="Q34" i="4"/>
  <c r="G49" i="5"/>
  <c r="Q35" i="4"/>
  <c r="F49" i="5"/>
  <c r="C49" i="5"/>
  <c r="Q30" i="4"/>
  <c r="Q26" i="4"/>
  <c r="I29" i="4"/>
  <c r="Q29" i="4"/>
  <c r="Q33" i="4"/>
  <c r="H39" i="5"/>
  <c r="G34" i="4"/>
  <c r="G39" i="5"/>
  <c r="G35" i="4"/>
  <c r="G32" i="4"/>
  <c r="E39" i="5"/>
  <c r="D39" i="5"/>
  <c r="B39" i="5"/>
  <c r="G30" i="4"/>
  <c r="G26" i="4"/>
  <c r="F39" i="5"/>
  <c r="C39" i="5"/>
  <c r="G28" i="4"/>
  <c r="H47" i="5"/>
  <c r="O34" i="4"/>
  <c r="G47" i="5"/>
  <c r="O35" i="4"/>
  <c r="O32" i="4"/>
  <c r="E47" i="5"/>
  <c r="D47" i="5"/>
  <c r="B47" i="5"/>
  <c r="F47" i="5"/>
  <c r="O30" i="4"/>
  <c r="O28" i="4"/>
  <c r="O26" i="4"/>
  <c r="C47" i="5"/>
  <c r="O33" i="4"/>
  <c r="H27" i="5"/>
  <c r="O20" i="4"/>
  <c r="G27" i="5"/>
  <c r="E27" i="5"/>
  <c r="D27" i="5"/>
  <c r="B27" i="5"/>
  <c r="E29" i="5"/>
  <c r="D29" i="5"/>
  <c r="B29" i="5"/>
  <c r="Q21" i="4"/>
  <c r="Q18" i="4"/>
  <c r="H29" i="5"/>
  <c r="Q20" i="4"/>
  <c r="G29" i="5"/>
  <c r="H43" i="5"/>
  <c r="K34" i="4"/>
  <c r="G43" i="5"/>
  <c r="K35" i="4"/>
  <c r="K32" i="4"/>
  <c r="E43" i="5"/>
  <c r="D43" i="5"/>
  <c r="B43" i="5"/>
  <c r="E45" i="5"/>
  <c r="D45" i="5"/>
  <c r="B45" i="5"/>
  <c r="M32" i="4"/>
  <c r="M28" i="4"/>
  <c r="H45" i="5"/>
  <c r="M34" i="4"/>
  <c r="G45" i="5"/>
  <c r="M35" i="4"/>
  <c r="H19" i="5"/>
  <c r="G20" i="4"/>
  <c r="G19" i="5"/>
  <c r="E19" i="5"/>
  <c r="D19" i="5"/>
  <c r="B19" i="5"/>
  <c r="E21" i="5"/>
  <c r="D21" i="5"/>
  <c r="B21" i="5"/>
  <c r="I21" i="4"/>
  <c r="H21" i="5"/>
  <c r="I20" i="4"/>
  <c r="G21" i="5"/>
  <c r="H35" i="5"/>
  <c r="C34" i="4"/>
  <c r="G35" i="5"/>
  <c r="C35" i="4"/>
  <c r="E35" i="5"/>
  <c r="D35" i="5"/>
  <c r="B35" i="5"/>
  <c r="E37" i="5"/>
  <c r="D37" i="5"/>
  <c r="B37" i="5"/>
  <c r="E32" i="4"/>
  <c r="E28" i="4"/>
  <c r="H37" i="5"/>
  <c r="E34" i="4"/>
  <c r="G37" i="5"/>
  <c r="E35" i="4"/>
  <c r="H51" i="5"/>
  <c r="S34" i="4"/>
  <c r="G51" i="5"/>
  <c r="S35" i="4"/>
  <c r="S32" i="4"/>
  <c r="E51" i="5"/>
  <c r="D51" i="5"/>
  <c r="B51" i="5"/>
  <c r="E53" i="5"/>
  <c r="D53" i="5"/>
  <c r="B53" i="5"/>
  <c r="U32" i="4"/>
  <c r="U28" i="4"/>
  <c r="H53" i="5"/>
  <c r="U34" i="4"/>
  <c r="G53" i="5"/>
  <c r="U35" i="4"/>
  <c r="G26" i="5"/>
  <c r="G38" i="5"/>
  <c r="D34" i="4"/>
  <c r="E38" i="5"/>
  <c r="I44" i="5"/>
  <c r="E26" i="5"/>
  <c r="H38" i="5"/>
  <c r="F52" i="5"/>
  <c r="E54" i="5"/>
  <c r="C20" i="5"/>
  <c r="E16" i="5"/>
  <c r="F40" i="5"/>
  <c r="I52" i="5"/>
  <c r="F16" i="5"/>
  <c r="D16" i="5"/>
  <c r="G16" i="5"/>
  <c r="G13" i="5" s="1"/>
  <c r="L20" i="4"/>
  <c r="F26" i="5"/>
  <c r="H34" i="5"/>
  <c r="I48" i="5"/>
  <c r="I51" i="5"/>
  <c r="G28" i="5"/>
  <c r="E24" i="5"/>
  <c r="E28" i="5"/>
  <c r="E34" i="5"/>
  <c r="H40" i="5"/>
  <c r="I46" i="5"/>
  <c r="E48" i="5"/>
  <c r="I50" i="5"/>
  <c r="E52" i="5"/>
  <c r="F54" i="5"/>
  <c r="F28" i="5"/>
  <c r="E36" i="5"/>
  <c r="E50" i="5"/>
  <c r="C28" i="5"/>
  <c r="J34" i="4"/>
  <c r="H7" i="4" s="1"/>
  <c r="H8" i="4" s="1"/>
  <c r="F36" i="5"/>
  <c r="H50" i="5"/>
  <c r="I54" i="5"/>
  <c r="B21" i="4"/>
  <c r="F13" i="5" s="1"/>
  <c r="S19" i="4"/>
  <c r="F21" i="4"/>
  <c r="Q16" i="4"/>
  <c r="L16" i="4"/>
  <c r="G16" i="4"/>
  <c r="B20" i="5"/>
  <c r="D18" i="5"/>
  <c r="C32" i="5"/>
  <c r="C18" i="5"/>
  <c r="C22" i="5"/>
  <c r="G24" i="5"/>
  <c r="G32" i="5"/>
  <c r="N34" i="4"/>
  <c r="J20" i="4"/>
  <c r="J19" i="4"/>
  <c r="E18" i="5"/>
  <c r="F19" i="5"/>
  <c r="E20" i="5"/>
  <c r="F21" i="5"/>
  <c r="E22" i="5"/>
  <c r="F24" i="5"/>
  <c r="E32" i="5"/>
  <c r="E42" i="5"/>
  <c r="I43" i="5"/>
  <c r="E44" i="5"/>
  <c r="I45" i="5"/>
  <c r="E46" i="5"/>
  <c r="F48" i="5"/>
  <c r="J16" i="4"/>
  <c r="F16" i="4"/>
  <c r="B16" i="4" s="1"/>
  <c r="B22" i="5"/>
  <c r="D20" i="5"/>
  <c r="C19" i="5"/>
  <c r="C24" i="5"/>
  <c r="C29" i="5"/>
  <c r="G18" i="5"/>
  <c r="H20" i="4"/>
  <c r="H19" i="4"/>
  <c r="H18" i="5"/>
  <c r="F20" i="5"/>
  <c r="H22" i="5"/>
  <c r="F32" i="5"/>
  <c r="H42" i="5"/>
  <c r="F44" i="5"/>
  <c r="H46" i="5"/>
  <c r="G20" i="5"/>
  <c r="F20" i="4"/>
  <c r="E13" i="5"/>
  <c r="H7" i="5" s="1"/>
  <c r="H8" i="5" s="1"/>
  <c r="I20" i="5"/>
  <c r="I19" i="5"/>
  <c r="U19" i="4"/>
  <c r="D33" i="4"/>
  <c r="R19" i="4"/>
  <c r="Q19" i="4"/>
  <c r="P19" i="4"/>
  <c r="N19" i="4"/>
  <c r="C33" i="4"/>
  <c r="I19" i="4"/>
  <c r="E33" i="4"/>
  <c r="L19" i="4"/>
  <c r="I32" i="5"/>
  <c r="I21" i="5"/>
  <c r="F33" i="4"/>
  <c r="M19" i="4"/>
  <c r="J33" i="4"/>
  <c r="K19" i="4"/>
  <c r="H33" i="4"/>
  <c r="T19" i="4"/>
  <c r="C19" i="4"/>
  <c r="E19" i="4"/>
  <c r="G19" i="4"/>
  <c r="O19" i="4"/>
  <c r="D19" i="4"/>
  <c r="G33" i="4"/>
  <c r="V19" i="4"/>
  <c r="I33" i="4"/>
  <c r="I15" i="5"/>
  <c r="I25" i="5"/>
  <c r="I33" i="5"/>
  <c r="I29" i="5"/>
  <c r="I18" i="5"/>
  <c r="I38" i="5"/>
  <c r="I41" i="5"/>
  <c r="I31" i="5"/>
  <c r="I36" i="5"/>
  <c r="I24" i="5"/>
  <c r="I23" i="5"/>
  <c r="I22" i="5"/>
  <c r="I28" i="5"/>
  <c r="I16" i="5"/>
  <c r="I35" i="5"/>
  <c r="I39" i="5"/>
  <c r="F19" i="4"/>
  <c r="I40" i="5"/>
  <c r="I34" i="5"/>
  <c r="I17" i="5"/>
  <c r="I37" i="5"/>
  <c r="I26" i="5"/>
  <c r="I30" i="5"/>
  <c r="I27" i="5"/>
  <c r="I42" i="5"/>
  <c r="F30" i="5" l="1"/>
  <c r="A22" i="1"/>
  <c r="E50" i="10"/>
  <c r="C23" i="10"/>
  <c r="E46" i="10"/>
  <c r="E51" i="10"/>
  <c r="E40" i="10"/>
  <c r="E45" i="10"/>
  <c r="E43" i="10"/>
  <c r="E39" i="10"/>
  <c r="A22" i="10" l="1"/>
  <c r="A23" i="1"/>
  <c r="F40" i="10"/>
  <c r="E33" i="10"/>
  <c r="E44" i="10"/>
  <c r="F44" i="10" s="1"/>
  <c r="E37" i="10"/>
  <c r="E32" i="10"/>
  <c r="E48" i="10"/>
  <c r="E38" i="10"/>
  <c r="F46" i="10"/>
  <c r="E31" i="10"/>
  <c r="F31" i="10" s="1"/>
  <c r="E49" i="10"/>
  <c r="F49" i="10" s="1"/>
  <c r="E34" i="10"/>
  <c r="F34" i="10" s="1"/>
  <c r="E41" i="10"/>
  <c r="F41" i="10" s="1"/>
  <c r="E36" i="10"/>
  <c r="E47" i="10"/>
  <c r="F47" i="10" s="1"/>
  <c r="E42" i="10"/>
  <c r="F42" i="10" s="1"/>
  <c r="E35" i="10"/>
  <c r="F51" i="10"/>
  <c r="F45" i="10" l="1"/>
  <c r="A23" i="10"/>
  <c r="A24" i="1"/>
  <c r="F38" i="10"/>
  <c r="F39" i="10"/>
  <c r="F35" i="10"/>
  <c r="F32" i="10"/>
  <c r="F36" i="10"/>
  <c r="F48" i="10"/>
  <c r="F33" i="10"/>
  <c r="F43" i="10"/>
  <c r="F37" i="10"/>
  <c r="F50" i="10"/>
  <c r="A24" i="10" l="1"/>
  <c r="A25" i="1"/>
  <c r="A25" i="10" l="1"/>
  <c r="A26" i="1"/>
  <c r="A26" i="10" l="1"/>
  <c r="A27" i="1"/>
  <c r="A27" i="10" l="1"/>
  <c r="A28" i="1"/>
  <c r="A28" i="10" l="1"/>
  <c r="A29" i="1"/>
  <c r="A29" i="10" l="1"/>
  <c r="A30" i="1"/>
  <c r="A30" i="10" l="1"/>
  <c r="A31" i="1"/>
  <c r="A31" i="10" l="1"/>
  <c r="A32" i="1"/>
  <c r="A32" i="10" l="1"/>
  <c r="A33" i="1"/>
  <c r="A33" i="10" l="1"/>
  <c r="A34" i="1"/>
  <c r="A34" i="10" l="1"/>
  <c r="A35" i="1"/>
  <c r="A35" i="10" l="1"/>
  <c r="A36" i="1"/>
  <c r="A36" i="10" l="1"/>
  <c r="A37" i="1"/>
  <c r="A37" i="10" l="1"/>
  <c r="A38" i="1"/>
  <c r="A38" i="10" l="1"/>
  <c r="A39" i="1"/>
  <c r="A39" i="10" l="1"/>
  <c r="A40" i="1"/>
  <c r="A40" i="10" l="1"/>
  <c r="A41" i="1"/>
  <c r="A41" i="10" l="1"/>
  <c r="A42" i="1"/>
  <c r="A42" i="10" l="1"/>
  <c r="A43" i="1"/>
  <c r="A43" i="10" l="1"/>
  <c r="A44" i="1"/>
  <c r="A44" i="10" l="1"/>
  <c r="A45" i="1"/>
  <c r="A45" i="10" l="1"/>
  <c r="A46" i="1"/>
  <c r="A46" i="10" l="1"/>
  <c r="A47" i="1"/>
  <c r="A47" i="10" l="1"/>
  <c r="A48" i="1"/>
  <c r="A48" i="10" l="1"/>
  <c r="A49" i="1"/>
  <c r="A49" i="10" l="1"/>
  <c r="A50" i="1"/>
  <c r="A50" i="10" l="1"/>
  <c r="A51" i="1"/>
  <c r="A51" i="10" l="1"/>
  <c r="A52" i="1"/>
  <c r="A52" i="10" l="1"/>
  <c r="A53" i="1"/>
  <c r="A53" i="10" l="1"/>
  <c r="A54" i="1"/>
  <c r="A54" i="10" l="1"/>
  <c r="A55" i="1"/>
  <c r="A55" i="10" l="1"/>
  <c r="A56" i="1"/>
  <c r="A56" i="10" l="1"/>
  <c r="A57" i="1"/>
  <c r="A57" i="10" l="1"/>
  <c r="A58" i="1"/>
  <c r="A58" i="10" l="1"/>
  <c r="A59" i="1"/>
  <c r="A59" i="10" l="1"/>
  <c r="A60" i="1"/>
  <c r="A60" i="10" l="1"/>
  <c r="A61" i="1"/>
  <c r="A61" i="10" l="1"/>
  <c r="A62" i="1"/>
  <c r="A62" i="10" l="1"/>
  <c r="A63" i="1"/>
  <c r="A63" i="10" l="1"/>
  <c r="A64" i="1"/>
  <c r="A64" i="10" l="1"/>
  <c r="A65" i="1"/>
  <c r="A65" i="10" l="1"/>
  <c r="A66" i="1"/>
  <c r="A66" i="10" l="1"/>
  <c r="A67" i="1"/>
  <c r="A67" i="10" l="1"/>
  <c r="A68" i="1"/>
  <c r="A68" i="10" l="1"/>
  <c r="A69" i="1"/>
  <c r="A69" i="10" l="1"/>
  <c r="A70" i="1"/>
  <c r="A70" i="10" l="1"/>
  <c r="A71" i="1"/>
  <c r="A71" i="10" l="1"/>
  <c r="A72" i="1"/>
  <c r="A72" i="10" l="1"/>
  <c r="A73" i="1"/>
  <c r="A73" i="10" l="1"/>
  <c r="A74" i="1"/>
  <c r="A74" i="10" l="1"/>
  <c r="A75" i="1"/>
  <c r="A75" i="10" l="1"/>
  <c r="A76" i="1"/>
  <c r="A76" i="10" l="1"/>
  <c r="A77" i="1"/>
  <c r="A77" i="10" l="1"/>
  <c r="A78" i="1"/>
  <c r="A78" i="10" l="1"/>
  <c r="A79" i="1"/>
  <c r="A79" i="10" l="1"/>
  <c r="A80" i="1"/>
  <c r="A80" i="10" l="1"/>
  <c r="A81" i="1"/>
  <c r="A81" i="10" l="1"/>
  <c r="A82" i="1"/>
  <c r="A82" i="10" l="1"/>
  <c r="A83" i="1"/>
  <c r="A83" i="10" l="1"/>
  <c r="A84" i="1"/>
  <c r="A84" i="10" l="1"/>
  <c r="A85" i="1"/>
  <c r="A85" i="10" l="1"/>
  <c r="A86" i="1"/>
  <c r="A86" i="10" l="1"/>
  <c r="A87" i="1"/>
  <c r="A87" i="10" l="1"/>
  <c r="A88" i="1"/>
  <c r="A88" i="10" l="1"/>
  <c r="A89" i="1"/>
  <c r="A89" i="10" l="1"/>
  <c r="A90" i="1"/>
  <c r="A90" i="10" l="1"/>
  <c r="A91" i="1"/>
  <c r="A91" i="10" l="1"/>
  <c r="A92" i="1"/>
  <c r="A92" i="10" l="1"/>
  <c r="A93" i="1"/>
  <c r="A93" i="10" l="1"/>
  <c r="A94" i="1"/>
  <c r="A94" i="10" l="1"/>
  <c r="A95" i="1"/>
  <c r="A95" i="10" l="1"/>
  <c r="A96" i="1"/>
  <c r="A96" i="10" l="1"/>
  <c r="A97" i="1"/>
  <c r="A97" i="10" l="1"/>
  <c r="A98" i="1"/>
  <c r="A98" i="10" l="1"/>
  <c r="A99" i="1"/>
  <c r="A99" i="10" l="1"/>
  <c r="A100" i="1"/>
  <c r="A100" i="10" l="1"/>
  <c r="A101" i="1"/>
  <c r="A101" i="10" l="1"/>
  <c r="A102" i="1"/>
  <c r="A102" i="10" l="1"/>
  <c r="A103" i="1"/>
  <c r="A103" i="10" l="1"/>
  <c r="A104" i="1"/>
  <c r="A104" i="10" l="1"/>
  <c r="A105" i="1"/>
  <c r="A105" i="10" l="1"/>
  <c r="A106" i="1"/>
  <c r="A106" i="10" l="1"/>
  <c r="A107" i="1"/>
  <c r="A107" i="10" l="1"/>
  <c r="A108" i="1"/>
  <c r="A108" i="10" l="1"/>
  <c r="A109" i="1"/>
  <c r="A109" i="10" l="1"/>
  <c r="A110" i="1"/>
  <c r="A110" i="10" l="1"/>
  <c r="A111" i="1"/>
  <c r="A111" i="10" l="1"/>
  <c r="A112" i="1"/>
  <c r="A112" i="10" l="1"/>
  <c r="A113" i="1"/>
  <c r="A113" i="10" l="1"/>
  <c r="A114" i="1"/>
  <c r="A114" i="10" l="1"/>
  <c r="A115" i="1"/>
  <c r="A115" i="10" l="1"/>
  <c r="A116" i="1"/>
  <c r="A116" i="10" l="1"/>
  <c r="A117" i="1"/>
  <c r="A117" i="10" l="1"/>
  <c r="A118" i="1"/>
  <c r="A118" i="10" l="1"/>
  <c r="A119" i="1"/>
  <c r="A119" i="10" l="1"/>
  <c r="A120" i="1"/>
  <c r="A120" i="10" l="1"/>
  <c r="A121" i="1"/>
  <c r="A121" i="10" l="1"/>
  <c r="A122" i="1"/>
  <c r="A122" i="10" l="1"/>
  <c r="A123" i="1"/>
  <c r="A123" i="10" l="1"/>
  <c r="A124" i="1"/>
  <c r="A124" i="10" l="1"/>
  <c r="A125" i="1"/>
  <c r="A125" i="10" l="1"/>
  <c r="A126" i="1"/>
  <c r="A126" i="10" l="1"/>
  <c r="A127" i="1"/>
  <c r="A127" i="10" l="1"/>
  <c r="A128" i="1"/>
  <c r="A128" i="10" l="1"/>
  <c r="A129" i="1"/>
  <c r="A129" i="10" l="1"/>
  <c r="A130" i="1"/>
  <c r="A130" i="10" l="1"/>
  <c r="A131" i="1"/>
  <c r="A131" i="10" l="1"/>
  <c r="A132" i="1"/>
  <c r="A132" i="10" l="1"/>
  <c r="A133" i="1"/>
  <c r="A133" i="10" l="1"/>
  <c r="A134" i="1"/>
  <c r="A134" i="10" l="1"/>
  <c r="A135" i="1"/>
  <c r="A135" i="10" l="1"/>
  <c r="A136" i="1"/>
  <c r="A136" i="10" l="1"/>
  <c r="A137" i="1"/>
  <c r="A137" i="10" l="1"/>
  <c r="A138" i="1"/>
  <c r="A138" i="10" l="1"/>
  <c r="A139" i="1"/>
  <c r="A139" i="10" l="1"/>
  <c r="A140" i="1"/>
  <c r="A140" i="10" l="1"/>
  <c r="A141" i="1"/>
  <c r="A141" i="10" l="1"/>
  <c r="A142" i="1"/>
  <c r="A142" i="10" l="1"/>
  <c r="A143" i="1"/>
  <c r="A143" i="10" l="1"/>
  <c r="A144" i="1"/>
  <c r="A144" i="10" l="1"/>
  <c r="A145" i="1"/>
  <c r="A145" i="10" l="1"/>
  <c r="A146" i="1"/>
  <c r="A146" i="10" l="1"/>
  <c r="A147" i="1"/>
  <c r="A147" i="10" l="1"/>
  <c r="A148" i="1"/>
  <c r="A148" i="10" l="1"/>
  <c r="A149" i="1"/>
  <c r="A149" i="10" l="1"/>
  <c r="A150" i="1"/>
  <c r="A150" i="10" l="1"/>
  <c r="A151" i="1"/>
  <c r="A151" i="10" l="1"/>
  <c r="A152" i="1"/>
  <c r="A152" i="10" l="1"/>
  <c r="A153" i="1"/>
  <c r="A153" i="10" l="1"/>
  <c r="A154" i="1"/>
  <c r="A154" i="10" l="1"/>
  <c r="A155" i="1"/>
  <c r="A155" i="10" l="1"/>
  <c r="A156" i="1"/>
  <c r="A156" i="10" l="1"/>
  <c r="A157" i="1"/>
  <c r="A157" i="10" l="1"/>
  <c r="A158" i="1"/>
  <c r="A158" i="10" l="1"/>
  <c r="A159" i="1"/>
  <c r="A159" i="10" l="1"/>
  <c r="A160" i="1"/>
  <c r="A160" i="10" l="1"/>
  <c r="A161" i="1"/>
  <c r="A161" i="10" l="1"/>
  <c r="A162" i="1"/>
  <c r="A162" i="10" l="1"/>
  <c r="A163" i="1"/>
  <c r="A163" i="10" l="1"/>
  <c r="A164" i="1"/>
  <c r="A164" i="10" l="1"/>
  <c r="A165" i="1"/>
  <c r="A165" i="10" l="1"/>
  <c r="A166" i="1"/>
  <c r="A166" i="10" l="1"/>
  <c r="A167" i="1"/>
  <c r="A167" i="10" l="1"/>
  <c r="A168" i="1"/>
  <c r="A168" i="10" l="1"/>
  <c r="A169" i="1"/>
  <c r="A169" i="10" l="1"/>
  <c r="A170" i="1"/>
  <c r="A170" i="10" l="1"/>
  <c r="A171" i="1"/>
  <c r="A171" i="10" l="1"/>
  <c r="A172" i="1"/>
  <c r="A172" i="10" l="1"/>
  <c r="A173" i="1"/>
  <c r="A173" i="10" l="1"/>
  <c r="A174" i="1"/>
  <c r="A174" i="10" l="1"/>
  <c r="A175" i="1"/>
  <c r="A175" i="10" l="1"/>
  <c r="A176" i="1"/>
  <c r="A176" i="10" l="1"/>
  <c r="A177" i="1"/>
  <c r="A177" i="10" l="1"/>
  <c r="A178" i="1"/>
  <c r="A178" i="10" l="1"/>
  <c r="A179" i="1"/>
  <c r="A179" i="10" l="1"/>
  <c r="A180" i="1"/>
  <c r="A180" i="10" l="1"/>
  <c r="A181" i="1"/>
  <c r="A181" i="10" l="1"/>
  <c r="A182" i="1"/>
  <c r="A182" i="10" l="1"/>
  <c r="A183" i="1"/>
  <c r="A183" i="10" l="1"/>
  <c r="A184" i="1"/>
  <c r="A184" i="10" l="1"/>
  <c r="A185" i="1"/>
  <c r="A185" i="10" l="1"/>
  <c r="A186" i="1"/>
  <c r="A186" i="10" l="1"/>
  <c r="A187" i="1"/>
  <c r="A187" i="10" l="1"/>
  <c r="A188" i="1"/>
  <c r="A188" i="10" l="1"/>
  <c r="A189" i="1"/>
  <c r="A189" i="10" l="1"/>
  <c r="A190" i="1"/>
  <c r="A190" i="10" l="1"/>
  <c r="A191" i="1"/>
  <c r="A191" i="10" l="1"/>
  <c r="A192" i="1"/>
  <c r="A192" i="10" l="1"/>
  <c r="A193" i="1"/>
  <c r="A193" i="10" l="1"/>
  <c r="A194" i="1"/>
  <c r="A194" i="10" l="1"/>
  <c r="A195" i="1"/>
  <c r="A195" i="10" l="1"/>
  <c r="A196" i="1"/>
  <c r="A196" i="10" l="1"/>
  <c r="A197" i="1"/>
  <c r="A197" i="10" l="1"/>
  <c r="A198" i="1"/>
  <c r="A198" i="10" l="1"/>
  <c r="A199" i="1"/>
  <c r="A199" i="10" l="1"/>
  <c r="A200" i="1"/>
  <c r="A200" i="10" l="1"/>
  <c r="A201" i="1"/>
  <c r="A201" i="10" l="1"/>
  <c r="A202" i="1"/>
  <c r="A202" i="10" l="1"/>
  <c r="A203" i="1"/>
  <c r="A203" i="10" l="1"/>
  <c r="A204" i="1"/>
  <c r="A204" i="10" l="1"/>
  <c r="A205" i="1"/>
  <c r="A205" i="10" l="1"/>
  <c r="A206" i="1"/>
  <c r="A206" i="10" l="1"/>
  <c r="A207" i="1"/>
  <c r="A207" i="10" l="1"/>
  <c r="A208" i="1"/>
  <c r="A208" i="10" l="1"/>
  <c r="A209" i="1"/>
  <c r="A209" i="10" l="1"/>
  <c r="A210" i="1"/>
  <c r="A210" i="10" l="1"/>
  <c r="A211" i="1"/>
  <c r="A211" i="10" l="1"/>
  <c r="A212" i="1"/>
  <c r="A212" i="10" l="1"/>
  <c r="A213" i="1"/>
  <c r="A213" i="10" l="1"/>
  <c r="A214" i="1"/>
  <c r="A214" i="10" l="1"/>
  <c r="A215" i="1"/>
  <c r="A215" i="10" l="1"/>
  <c r="A216" i="1"/>
  <c r="A216" i="10" l="1"/>
  <c r="A217" i="1"/>
  <c r="A217" i="10" l="1"/>
  <c r="A218" i="1"/>
  <c r="A218" i="10" l="1"/>
  <c r="A219" i="1"/>
  <c r="A219" i="10" l="1"/>
  <c r="A220" i="1"/>
  <c r="A220" i="10" l="1"/>
  <c r="A221" i="1"/>
  <c r="A221" i="10" l="1"/>
  <c r="A222" i="1"/>
  <c r="A222" i="10" l="1"/>
  <c r="A223" i="1"/>
  <c r="A223" i="10" l="1"/>
  <c r="A224" i="1"/>
  <c r="A224" i="10" l="1"/>
  <c r="A225" i="1"/>
  <c r="A225" i="10" l="1"/>
  <c r="A226" i="1"/>
  <c r="A226" i="10" l="1"/>
  <c r="A227" i="1"/>
  <c r="A227" i="10" l="1"/>
  <c r="A228" i="1"/>
  <c r="A228" i="10" l="1"/>
  <c r="A229" i="1"/>
  <c r="A229" i="10" l="1"/>
  <c r="A230" i="1"/>
  <c r="A230" i="10" l="1"/>
  <c r="A231" i="1"/>
  <c r="A231" i="10" l="1"/>
  <c r="A232" i="1"/>
  <c r="A232" i="10" l="1"/>
  <c r="A233" i="1"/>
  <c r="A233" i="10" l="1"/>
  <c r="A234" i="1"/>
  <c r="A234" i="10" l="1"/>
  <c r="A235" i="1"/>
  <c r="A235" i="10" l="1"/>
  <c r="A236" i="1"/>
  <c r="A236" i="10" l="1"/>
  <c r="A237" i="1"/>
  <c r="A237" i="10" l="1"/>
  <c r="A238" i="1"/>
  <c r="A238" i="10" l="1"/>
  <c r="A239" i="1"/>
  <c r="A239" i="10" l="1"/>
  <c r="A240" i="1"/>
  <c r="A240" i="10" l="1"/>
  <c r="A241" i="1"/>
  <c r="A241" i="10" l="1"/>
  <c r="A242" i="1"/>
  <c r="A242" i="10" l="1"/>
  <c r="A243" i="1"/>
  <c r="A243" i="10" l="1"/>
  <c r="A244" i="1"/>
  <c r="A244" i="10" l="1"/>
  <c r="A245" i="1"/>
  <c r="A245" i="10" l="1"/>
  <c r="A246" i="1"/>
  <c r="A246" i="10" l="1"/>
  <c r="A247" i="1"/>
  <c r="A247" i="10" l="1"/>
  <c r="A248" i="1"/>
  <c r="A248" i="10" l="1"/>
  <c r="A249" i="1"/>
  <c r="A249" i="10" l="1"/>
  <c r="A250" i="1"/>
  <c r="A250" i="10" l="1"/>
  <c r="A251" i="1"/>
  <c r="A251" i="10" l="1"/>
  <c r="A252" i="1"/>
  <c r="A252" i="10" l="1"/>
  <c r="A253" i="1"/>
  <c r="A253" i="10" l="1"/>
  <c r="A254" i="1"/>
  <c r="A254" i="10" l="1"/>
  <c r="A255" i="1"/>
  <c r="A255" i="10" l="1"/>
  <c r="A256" i="1"/>
  <c r="A256" i="10" l="1"/>
  <c r="A257" i="1"/>
  <c r="A257" i="10" l="1"/>
  <c r="A258" i="1"/>
  <c r="A258" i="10" l="1"/>
  <c r="A259" i="1"/>
  <c r="A259" i="10" l="1"/>
  <c r="A260" i="1"/>
  <c r="A260" i="10" l="1"/>
  <c r="A261" i="1"/>
  <c r="A261" i="10" l="1"/>
  <c r="A262" i="1"/>
  <c r="A262" i="10" l="1"/>
  <c r="A263" i="1"/>
  <c r="A263" i="10" l="1"/>
  <c r="A264" i="1"/>
  <c r="A264" i="10" l="1"/>
  <c r="A265" i="1"/>
  <c r="A265" i="10" l="1"/>
  <c r="A266" i="1"/>
  <c r="A266" i="10" l="1"/>
  <c r="A267" i="1"/>
  <c r="A267" i="10" l="1"/>
  <c r="A268" i="1"/>
  <c r="A268" i="10" l="1"/>
  <c r="A269" i="1"/>
  <c r="A269" i="10" l="1"/>
  <c r="A270" i="1"/>
  <c r="A270" i="10" l="1"/>
  <c r="A271" i="1"/>
  <c r="A271" i="10" l="1"/>
  <c r="A272" i="1"/>
  <c r="A272" i="10" l="1"/>
  <c r="A273" i="1"/>
  <c r="A273" i="10" l="1"/>
  <c r="A274" i="1"/>
  <c r="A274" i="10" l="1"/>
  <c r="A275" i="1"/>
  <c r="A275" i="10" l="1"/>
  <c r="A276" i="1"/>
  <c r="A276" i="10" l="1"/>
  <c r="A277" i="1"/>
  <c r="A277" i="10" l="1"/>
  <c r="A278" i="1"/>
  <c r="A278" i="10" l="1"/>
  <c r="A279" i="1"/>
  <c r="A279" i="10" l="1"/>
  <c r="A280" i="1"/>
  <c r="A280" i="10" l="1"/>
  <c r="A281" i="1"/>
  <c r="A281" i="10" l="1"/>
  <c r="A282" i="1"/>
  <c r="A282" i="10" l="1"/>
  <c r="A283" i="1"/>
  <c r="A283" i="10" l="1"/>
  <c r="A284" i="1"/>
  <c r="A284" i="10" l="1"/>
  <c r="A285" i="1"/>
  <c r="A285" i="10" l="1"/>
  <c r="A286" i="1"/>
  <c r="A286" i="10" l="1"/>
  <c r="A287" i="1"/>
  <c r="A287" i="10" l="1"/>
  <c r="A288" i="1"/>
  <c r="A288" i="10" l="1"/>
  <c r="A289" i="1"/>
  <c r="A289" i="10" l="1"/>
  <c r="A290" i="1"/>
  <c r="A290" i="10" l="1"/>
  <c r="A291" i="1"/>
  <c r="A291" i="10" l="1"/>
  <c r="A292" i="1"/>
  <c r="A292" i="10" l="1"/>
  <c r="A293" i="1"/>
  <c r="A293" i="10" l="1"/>
  <c r="A294" i="1"/>
  <c r="A294" i="10" l="1"/>
  <c r="A295" i="1"/>
  <c r="A295" i="10" l="1"/>
  <c r="A296" i="1"/>
  <c r="A296" i="10" l="1"/>
  <c r="A297" i="1"/>
  <c r="A297" i="10" l="1"/>
  <c r="A298" i="1"/>
  <c r="A298" i="10" l="1"/>
  <c r="A299" i="1"/>
  <c r="A299" i="10" l="1"/>
  <c r="A300" i="1"/>
  <c r="A300" i="10" l="1"/>
  <c r="A301" i="1"/>
  <c r="A301" i="10" l="1"/>
  <c r="A302" i="1"/>
  <c r="A302" i="10" l="1"/>
  <c r="A303" i="1"/>
  <c r="A303" i="10" l="1"/>
  <c r="A304" i="1"/>
  <c r="A304" i="10" l="1"/>
  <c r="A305" i="1"/>
  <c r="A305" i="10" l="1"/>
  <c r="A306" i="1"/>
  <c r="A306" i="10" l="1"/>
  <c r="A307" i="1"/>
  <c r="A307" i="10" l="1"/>
  <c r="A308" i="1"/>
  <c r="A308" i="10" l="1"/>
  <c r="A309" i="1"/>
  <c r="A309" i="10" l="1"/>
  <c r="A310" i="1"/>
  <c r="A310" i="10" l="1"/>
  <c r="A311" i="1"/>
  <c r="A311" i="10" l="1"/>
  <c r="A312" i="1"/>
  <c r="A312" i="10" l="1"/>
  <c r="A313" i="1"/>
  <c r="A313" i="10" l="1"/>
  <c r="A314" i="1"/>
  <c r="A314" i="10" l="1"/>
  <c r="A315" i="1"/>
  <c r="A315" i="10" l="1"/>
  <c r="A316" i="1"/>
  <c r="A316" i="10" l="1"/>
  <c r="A317" i="1"/>
  <c r="A317" i="10" l="1"/>
  <c r="A318" i="1"/>
  <c r="A318" i="10" l="1"/>
  <c r="A319" i="1"/>
  <c r="A319" i="10" l="1"/>
  <c r="A320" i="1"/>
  <c r="A320" i="10" l="1"/>
  <c r="A321" i="1"/>
  <c r="A321" i="10" l="1"/>
  <c r="A322" i="1"/>
  <c r="A322" i="10" l="1"/>
  <c r="A323" i="1"/>
  <c r="A323" i="10" l="1"/>
  <c r="A324" i="1"/>
  <c r="A324" i="10" l="1"/>
  <c r="A325" i="1"/>
  <c r="A325" i="10" l="1"/>
  <c r="A326" i="1"/>
  <c r="A326" i="10" l="1"/>
  <c r="A327" i="1"/>
  <c r="A327" i="10" l="1"/>
  <c r="A328" i="1"/>
  <c r="A328" i="10" l="1"/>
  <c r="A329" i="1"/>
  <c r="A330" i="1" l="1"/>
  <c r="A329" i="10"/>
  <c r="A330" i="10" l="1"/>
  <c r="A331" i="1"/>
  <c r="A331" i="10" l="1"/>
  <c r="A332" i="1"/>
  <c r="A332" i="10" l="1"/>
  <c r="A333" i="1"/>
  <c r="A334" i="1" l="1"/>
  <c r="A333" i="10"/>
  <c r="A334" i="10" l="1"/>
  <c r="A335" i="1"/>
  <c r="A335" i="10" l="1"/>
  <c r="A336" i="1"/>
  <c r="A336" i="10" l="1"/>
  <c r="A337" i="1"/>
  <c r="A337" i="10" l="1"/>
  <c r="A338" i="1"/>
  <c r="A338" i="10" l="1"/>
  <c r="A339" i="1"/>
  <c r="A339" i="10" l="1"/>
  <c r="A340" i="1"/>
  <c r="A340" i="10" l="1"/>
  <c r="A341" i="1"/>
  <c r="A341" i="10" l="1"/>
  <c r="A342" i="1"/>
  <c r="A342" i="10" l="1"/>
  <c r="A343" i="1"/>
  <c r="A343" i="10" l="1"/>
  <c r="A344" i="1"/>
  <c r="A344" i="10" l="1"/>
  <c r="A345" i="1"/>
  <c r="A346" i="1" l="1"/>
  <c r="A345" i="10"/>
  <c r="A346" i="10" l="1"/>
  <c r="A347" i="1"/>
  <c r="A347" i="10" l="1"/>
  <c r="A348" i="1"/>
  <c r="A348" i="10" l="1"/>
  <c r="A349" i="1"/>
  <c r="A350" i="1" l="1"/>
  <c r="A349" i="10"/>
  <c r="A350" i="10" l="1"/>
  <c r="A351" i="1"/>
  <c r="A351" i="10" l="1"/>
  <c r="A352" i="1"/>
  <c r="A352" i="10" l="1"/>
  <c r="A353" i="1"/>
  <c r="A353" i="10" l="1"/>
  <c r="A354" i="1"/>
  <c r="A354" i="10" l="1"/>
  <c r="A355" i="1"/>
  <c r="A355" i="10" l="1"/>
  <c r="A356" i="1"/>
  <c r="A356" i="10" l="1"/>
  <c r="A357" i="1"/>
  <c r="A357" i="10" l="1"/>
  <c r="A358" i="1"/>
  <c r="A358" i="10" l="1"/>
  <c r="A359" i="1"/>
  <c r="A359" i="10" l="1"/>
  <c r="A360" i="1"/>
  <c r="A360" i="10" l="1"/>
  <c r="A361" i="1"/>
  <c r="A362" i="1" l="1"/>
  <c r="A361" i="10"/>
  <c r="A362" i="10" l="1"/>
  <c r="A363" i="1"/>
  <c r="A363" i="10" l="1"/>
  <c r="A364" i="1"/>
  <c r="A364" i="10" l="1"/>
  <c r="A365" i="1"/>
  <c r="A366" i="1" l="1"/>
  <c r="A365" i="10"/>
  <c r="A366" i="10" l="1"/>
  <c r="A367" i="1"/>
  <c r="A367" i="10" l="1"/>
  <c r="A368" i="1"/>
  <c r="A368" i="10" l="1"/>
  <c r="A369" i="1"/>
  <c r="A369" i="10" l="1"/>
  <c r="A370" i="1"/>
  <c r="A370" i="10" l="1"/>
  <c r="A371" i="1"/>
  <c r="A371" i="10" l="1"/>
  <c r="A372" i="1"/>
  <c r="A372" i="10" l="1"/>
  <c r="A373" i="1"/>
  <c r="A373" i="10" l="1"/>
  <c r="A374" i="1"/>
  <c r="A374" i="10" l="1"/>
  <c r="A375" i="1"/>
  <c r="A375" i="10" l="1"/>
  <c r="A376" i="1"/>
  <c r="A376" i="10" l="1"/>
  <c r="A377" i="1"/>
  <c r="A378" i="1" l="1"/>
  <c r="A377" i="10"/>
  <c r="A378" i="10" l="1"/>
  <c r="A379" i="1"/>
  <c r="A379" i="10" l="1"/>
  <c r="A380" i="1"/>
  <c r="A380" i="10" l="1"/>
  <c r="A381" i="1"/>
  <c r="A381" i="10" l="1"/>
  <c r="A382" i="1"/>
  <c r="A382" i="10" l="1"/>
  <c r="A383" i="1"/>
  <c r="A383" i="10" l="1"/>
  <c r="A384" i="1"/>
  <c r="A384" i="10" l="1"/>
  <c r="A385" i="1"/>
  <c r="A385" i="10" l="1"/>
  <c r="A386" i="1"/>
  <c r="A386" i="10" l="1"/>
  <c r="A387" i="1"/>
  <c r="A387" i="10" l="1"/>
  <c r="A388" i="1"/>
  <c r="A388" i="10" l="1"/>
  <c r="A389" i="1"/>
  <c r="A389" i="10" l="1"/>
  <c r="A390" i="1"/>
  <c r="A390" i="10" l="1"/>
  <c r="A391" i="1"/>
  <c r="A391" i="10" l="1"/>
  <c r="A392" i="1"/>
  <c r="A392" i="10" l="1"/>
  <c r="A393" i="1"/>
  <c r="A393" i="10" l="1"/>
  <c r="A394" i="1"/>
  <c r="A394" i="10" l="1"/>
  <c r="A395" i="1"/>
  <c r="A395" i="10" l="1"/>
  <c r="A396" i="1"/>
  <c r="A396" i="10" l="1"/>
  <c r="A397" i="1"/>
  <c r="A397" i="10" l="1"/>
  <c r="A398" i="1"/>
  <c r="A398" i="10" l="1"/>
  <c r="A399" i="1"/>
  <c r="A399" i="10" l="1"/>
  <c r="A400" i="1"/>
  <c r="A400" i="10" l="1"/>
  <c r="A401" i="1"/>
  <c r="A401" i="10" l="1"/>
  <c r="A402" i="1"/>
  <c r="A402" i="10" l="1"/>
  <c r="A403" i="1"/>
  <c r="A403" i="10" l="1"/>
  <c r="A404" i="1"/>
  <c r="A404" i="10" l="1"/>
  <c r="A405" i="1"/>
  <c r="A405" i="10" l="1"/>
  <c r="A406" i="1"/>
  <c r="A406" i="10" l="1"/>
  <c r="A407" i="1"/>
  <c r="A407" i="10" l="1"/>
  <c r="A408" i="1"/>
  <c r="A408" i="10" l="1"/>
  <c r="A409" i="1"/>
  <c r="A409" i="10" l="1"/>
  <c r="A410" i="1"/>
  <c r="A410" i="10" l="1"/>
  <c r="A411" i="1"/>
  <c r="A411" i="10" l="1"/>
  <c r="A412" i="1"/>
  <c r="A412" i="10" l="1"/>
  <c r="A413" i="1"/>
  <c r="A413" i="10" l="1"/>
  <c r="A414" i="1"/>
  <c r="A414" i="10" l="1"/>
  <c r="A415" i="1"/>
  <c r="A415" i="10" l="1"/>
  <c r="A416" i="1"/>
  <c r="A416" i="10" l="1"/>
  <c r="A417" i="1"/>
  <c r="A417" i="10" l="1"/>
  <c r="A418" i="1"/>
  <c r="A418" i="10" l="1"/>
  <c r="A419" i="1"/>
  <c r="A419" i="10" l="1"/>
  <c r="A420" i="1"/>
  <c r="A420" i="10" l="1"/>
  <c r="A421" i="1"/>
  <c r="A421" i="10" l="1"/>
  <c r="A422" i="1"/>
  <c r="A422" i="10" l="1"/>
  <c r="A423" i="1"/>
  <c r="A423" i="10" l="1"/>
  <c r="A424" i="1"/>
  <c r="A424" i="10" l="1"/>
  <c r="A425" i="1"/>
  <c r="A425" i="10" l="1"/>
  <c r="A426" i="1"/>
  <c r="A426" i="10" l="1"/>
  <c r="A427" i="1"/>
  <c r="A427" i="10" l="1"/>
  <c r="A428" i="1"/>
  <c r="A428" i="10" l="1"/>
  <c r="A429" i="1"/>
  <c r="A429" i="10" l="1"/>
  <c r="A430" i="1"/>
  <c r="A430" i="10" l="1"/>
  <c r="A431" i="1"/>
  <c r="A431" i="10" l="1"/>
  <c r="A432" i="1"/>
  <c r="A432" i="10" l="1"/>
  <c r="A433" i="1"/>
  <c r="A433" i="10" l="1"/>
  <c r="A434" i="1"/>
  <c r="A434" i="10" l="1"/>
  <c r="A435" i="1"/>
  <c r="A435" i="10" l="1"/>
  <c r="A436" i="1"/>
  <c r="A436" i="10" l="1"/>
  <c r="A437" i="1"/>
  <c r="A437" i="10" l="1"/>
  <c r="A438" i="1"/>
  <c r="A438" i="10" l="1"/>
  <c r="A439" i="1"/>
  <c r="A439" i="10" l="1"/>
  <c r="A440" i="1"/>
  <c r="A440" i="10" l="1"/>
  <c r="A441" i="1"/>
  <c r="A441" i="10" l="1"/>
  <c r="A442" i="1"/>
  <c r="A442" i="10" l="1"/>
  <c r="A443" i="1"/>
  <c r="A443" i="10" l="1"/>
  <c r="A444" i="1"/>
  <c r="A444" i="10" l="1"/>
  <c r="A445" i="1"/>
  <c r="A445" i="10" l="1"/>
  <c r="A446" i="1"/>
  <c r="A446" i="10" l="1"/>
  <c r="A447" i="1"/>
  <c r="A447" i="10" l="1"/>
  <c r="A448" i="1"/>
  <c r="A448" i="10" l="1"/>
  <c r="A449" i="1"/>
  <c r="A449" i="10" l="1"/>
  <c r="A450" i="1"/>
  <c r="A450" i="10" l="1"/>
  <c r="A451" i="1"/>
  <c r="A451" i="10" l="1"/>
  <c r="A452" i="1"/>
  <c r="A452" i="10" l="1"/>
  <c r="A453" i="1"/>
  <c r="A453" i="10" l="1"/>
  <c r="A454" i="1"/>
  <c r="A454" i="10" l="1"/>
  <c r="A455" i="1"/>
  <c r="A455" i="10" l="1"/>
  <c r="A456" i="1"/>
  <c r="A456" i="10" l="1"/>
  <c r="A457" i="1"/>
  <c r="A457" i="10" l="1"/>
  <c r="A458" i="1"/>
  <c r="A458" i="10" l="1"/>
  <c r="A459" i="1"/>
  <c r="A459" i="10" l="1"/>
  <c r="A460" i="1"/>
  <c r="A460" i="10" l="1"/>
  <c r="A461" i="1"/>
  <c r="A461" i="10" l="1"/>
  <c r="A462" i="1"/>
  <c r="A462" i="10" l="1"/>
  <c r="A463" i="1"/>
  <c r="A463" i="10" l="1"/>
  <c r="A464" i="1"/>
  <c r="A464" i="10" l="1"/>
  <c r="A465" i="1"/>
  <c r="A465" i="10" l="1"/>
  <c r="A466" i="1"/>
  <c r="A466" i="10" l="1"/>
  <c r="A467" i="1"/>
  <c r="A467" i="10" l="1"/>
  <c r="A468" i="1"/>
  <c r="A468" i="10" l="1"/>
  <c r="A469" i="1"/>
  <c r="A469" i="10" l="1"/>
  <c r="A470" i="1"/>
  <c r="A470" i="10" l="1"/>
  <c r="A471" i="1"/>
  <c r="A471" i="10" l="1"/>
  <c r="A472" i="1"/>
  <c r="A472" i="10" l="1"/>
  <c r="A473" i="1"/>
  <c r="A473" i="10" l="1"/>
  <c r="A474" i="1"/>
  <c r="A474" i="10" l="1"/>
  <c r="A475" i="1"/>
  <c r="A475" i="10" l="1"/>
  <c r="A476" i="1"/>
  <c r="A476" i="10" l="1"/>
  <c r="A477" i="1"/>
  <c r="A477" i="10" l="1"/>
  <c r="A478" i="1"/>
  <c r="A478" i="10" l="1"/>
  <c r="A479" i="1"/>
  <c r="A479" i="10" l="1"/>
  <c r="A480" i="1"/>
  <c r="A480" i="10" l="1"/>
  <c r="A481" i="1"/>
  <c r="A481" i="10" l="1"/>
  <c r="A482" i="1"/>
  <c r="A482" i="10" l="1"/>
  <c r="A483" i="1"/>
  <c r="A483" i="10" l="1"/>
  <c r="A484" i="1"/>
  <c r="A484" i="10" l="1"/>
  <c r="A485" i="1"/>
  <c r="A485" i="10" l="1"/>
  <c r="A486" i="1"/>
  <c r="A486" i="10" l="1"/>
  <c r="A487" i="1"/>
  <c r="A487" i="10" l="1"/>
  <c r="A488" i="1"/>
  <c r="A488" i="10" l="1"/>
  <c r="A489" i="1"/>
  <c r="A489" i="10" l="1"/>
  <c r="A490" i="1"/>
  <c r="A490" i="10" l="1"/>
  <c r="A491" i="1"/>
  <c r="A491" i="10" l="1"/>
  <c r="A492" i="1"/>
  <c r="A492" i="10" l="1"/>
  <c r="A493" i="1"/>
  <c r="A493" i="10" l="1"/>
  <c r="A494" i="1"/>
  <c r="A494" i="10" l="1"/>
  <c r="A495" i="1"/>
  <c r="A495" i="10" l="1"/>
  <c r="A496" i="1"/>
  <c r="A496" i="10" l="1"/>
  <c r="A497" i="1"/>
  <c r="A497" i="10" l="1"/>
  <c r="A498" i="1"/>
  <c r="A498" i="10" l="1"/>
  <c r="A499" i="1"/>
  <c r="A499" i="10" l="1"/>
  <c r="A500" i="1"/>
  <c r="A500" i="10" l="1"/>
  <c r="A501" i="1"/>
  <c r="A501" i="10" l="1"/>
  <c r="A502" i="1"/>
  <c r="A502" i="10" l="1"/>
  <c r="A503" i="1"/>
  <c r="A503" i="10" l="1"/>
  <c r="A504" i="1"/>
  <c r="A504" i="10" l="1"/>
  <c r="A505" i="1"/>
  <c r="A505" i="10" l="1"/>
  <c r="A506" i="1"/>
  <c r="A506" i="10" l="1"/>
  <c r="A507" i="1"/>
  <c r="A507" i="10" l="1"/>
  <c r="A508" i="1"/>
  <c r="A508" i="10" l="1"/>
  <c r="A509" i="1"/>
  <c r="A509" i="10" l="1"/>
  <c r="A510" i="1"/>
  <c r="A510" i="10" l="1"/>
  <c r="A511" i="1"/>
  <c r="A511" i="10" l="1"/>
  <c r="A512" i="1"/>
  <c r="A512" i="10" l="1"/>
  <c r="A513" i="1"/>
  <c r="A513" i="10" l="1"/>
  <c r="A514" i="1"/>
  <c r="A514" i="10" l="1"/>
  <c r="A515" i="1"/>
  <c r="A515" i="10" l="1"/>
  <c r="A516" i="1"/>
  <c r="A516" i="10" l="1"/>
  <c r="A517" i="1"/>
  <c r="A517" i="10" l="1"/>
  <c r="A518" i="1"/>
  <c r="A518" i="10" l="1"/>
  <c r="A519" i="1"/>
  <c r="A519" i="10" l="1"/>
  <c r="A520" i="1"/>
  <c r="A520" i="10" l="1"/>
  <c r="A521" i="1"/>
  <c r="A521" i="10" l="1"/>
  <c r="A522" i="1"/>
  <c r="A522" i="10" l="1"/>
  <c r="A523" i="1"/>
  <c r="A523" i="10" l="1"/>
  <c r="A524" i="1"/>
  <c r="A524" i="10" l="1"/>
  <c r="A525" i="1"/>
  <c r="A525" i="10" l="1"/>
  <c r="A526" i="1"/>
  <c r="A526" i="10" l="1"/>
  <c r="A527" i="1"/>
  <c r="A527" i="10" l="1"/>
  <c r="A528" i="1"/>
  <c r="A528" i="10" l="1"/>
  <c r="A529" i="1"/>
  <c r="A529" i="10" l="1"/>
  <c r="A530" i="1"/>
  <c r="A530" i="10" l="1"/>
  <c r="A531" i="1"/>
  <c r="A531" i="10" l="1"/>
  <c r="A532" i="1"/>
  <c r="A532" i="10" l="1"/>
  <c r="A533" i="1"/>
  <c r="A533" i="10" l="1"/>
  <c r="A534" i="1"/>
  <c r="A534" i="10" l="1"/>
  <c r="A535" i="1"/>
  <c r="A535" i="10" l="1"/>
  <c r="A536" i="1"/>
  <c r="A536" i="10" l="1"/>
  <c r="A537" i="1"/>
  <c r="A537" i="10" l="1"/>
  <c r="A538" i="1"/>
  <c r="A538" i="10" l="1"/>
  <c r="A539" i="1"/>
  <c r="A539" i="10" l="1"/>
  <c r="A540" i="1"/>
  <c r="A540" i="10" l="1"/>
  <c r="A541" i="1"/>
  <c r="A541" i="10" l="1"/>
  <c r="A542" i="1"/>
  <c r="A542" i="10" l="1"/>
  <c r="A543" i="1"/>
  <c r="A543" i="10" l="1"/>
  <c r="A544" i="1"/>
  <c r="A544" i="10" l="1"/>
  <c r="A545" i="1"/>
  <c r="A545" i="10" l="1"/>
  <c r="A546" i="1"/>
  <c r="A546" i="10" l="1"/>
  <c r="A547" i="1"/>
  <c r="A547" i="10" l="1"/>
  <c r="A548" i="1"/>
  <c r="A548" i="10" l="1"/>
  <c r="A549" i="1"/>
  <c r="A549" i="10" l="1"/>
  <c r="A550" i="1"/>
  <c r="A550" i="10" l="1"/>
  <c r="A551" i="1"/>
  <c r="A551" i="10" l="1"/>
  <c r="A552" i="1"/>
  <c r="A552" i="10" l="1"/>
  <c r="A553" i="1"/>
  <c r="A553" i="10" l="1"/>
  <c r="A554" i="1"/>
  <c r="A554" i="10" l="1"/>
  <c r="A555" i="1"/>
  <c r="A555" i="10" l="1"/>
  <c r="A556" i="1"/>
  <c r="A556" i="10" l="1"/>
  <c r="A557" i="1"/>
  <c r="A557" i="10" l="1"/>
  <c r="A558" i="1"/>
  <c r="A558" i="10" l="1"/>
  <c r="A559" i="1"/>
  <c r="A559" i="10" l="1"/>
  <c r="A560" i="1"/>
  <c r="A560" i="10" l="1"/>
  <c r="A561" i="1"/>
  <c r="A561" i="10" l="1"/>
  <c r="A562" i="1"/>
  <c r="A562" i="10" l="1"/>
  <c r="A563" i="1"/>
  <c r="A563" i="10" l="1"/>
  <c r="A564" i="1"/>
  <c r="A564" i="10" l="1"/>
  <c r="A565" i="1"/>
  <c r="A565" i="10" l="1"/>
  <c r="A566" i="1"/>
  <c r="A566" i="10" l="1"/>
  <c r="A567" i="1"/>
  <c r="A567" i="10" l="1"/>
  <c r="A568" i="1"/>
  <c r="A568" i="10" l="1"/>
  <c r="A569" i="1"/>
  <c r="A569" i="10" l="1"/>
  <c r="A570" i="1"/>
  <c r="A570" i="10" l="1"/>
  <c r="A571" i="1"/>
  <c r="A571" i="10" l="1"/>
  <c r="A572" i="1"/>
  <c r="A572" i="10" l="1"/>
  <c r="A573" i="1"/>
  <c r="A573" i="10" l="1"/>
  <c r="A574" i="1"/>
  <c r="A574" i="10" l="1"/>
  <c r="A575" i="1"/>
  <c r="A575" i="10" l="1"/>
  <c r="A576" i="1"/>
  <c r="A576" i="10" l="1"/>
  <c r="A577" i="1"/>
  <c r="A577" i="10" l="1"/>
  <c r="A578" i="1"/>
  <c r="A578" i="10" l="1"/>
  <c r="A579" i="1"/>
  <c r="A579" i="10" l="1"/>
  <c r="A580" i="1"/>
  <c r="A580" i="10" l="1"/>
  <c r="A581" i="1"/>
  <c r="A581" i="10" l="1"/>
  <c r="A582" i="1"/>
  <c r="A582" i="10" l="1"/>
  <c r="A583" i="1"/>
  <c r="A583" i="10" l="1"/>
  <c r="A584" i="1"/>
  <c r="A584" i="10" l="1"/>
  <c r="A585" i="1"/>
  <c r="A585" i="10" l="1"/>
  <c r="A586" i="1"/>
  <c r="A586" i="10" l="1"/>
  <c r="A587" i="1"/>
  <c r="A587" i="10" l="1"/>
  <c r="A588" i="1"/>
  <c r="A588" i="10" l="1"/>
  <c r="A589" i="1"/>
  <c r="A589" i="10" l="1"/>
  <c r="A590" i="1"/>
  <c r="A590" i="10" l="1"/>
  <c r="A591" i="1"/>
  <c r="A591" i="10" l="1"/>
  <c r="A592" i="1"/>
  <c r="A592" i="10" l="1"/>
  <c r="A593" i="1"/>
  <c r="A593" i="10" l="1"/>
  <c r="A594" i="1"/>
  <c r="A594" i="10" l="1"/>
  <c r="A595" i="1"/>
  <c r="A595" i="10" l="1"/>
  <c r="A596" i="1"/>
  <c r="A596" i="10" l="1"/>
  <c r="A597" i="1"/>
  <c r="A597" i="10" l="1"/>
  <c r="A598" i="1"/>
  <c r="A598" i="10" l="1"/>
  <c r="A599" i="1"/>
  <c r="A599" i="10" l="1"/>
  <c r="A600" i="1"/>
  <c r="A600" i="10" l="1"/>
  <c r="A601" i="1"/>
  <c r="A601" i="10" l="1"/>
  <c r="A602" i="1"/>
  <c r="A602" i="10" l="1"/>
  <c r="A603" i="1"/>
  <c r="A603" i="10" l="1"/>
  <c r="A604" i="1"/>
  <c r="A604" i="10" l="1"/>
  <c r="A605" i="1"/>
  <c r="A605" i="10" l="1"/>
  <c r="A606" i="1"/>
  <c r="A606" i="10" l="1"/>
  <c r="A607" i="1"/>
  <c r="A607" i="10" l="1"/>
  <c r="A608" i="1"/>
  <c r="A608" i="10" l="1"/>
  <c r="A609" i="1"/>
  <c r="A609" i="10" l="1"/>
  <c r="A610" i="1"/>
  <c r="A610" i="10" l="1"/>
  <c r="A611" i="1"/>
  <c r="A611" i="10" l="1"/>
  <c r="A612" i="1"/>
  <c r="A612" i="10" l="1"/>
  <c r="A613" i="1"/>
  <c r="A613" i="10" l="1"/>
  <c r="A614" i="1"/>
  <c r="A614" i="10" l="1"/>
  <c r="A615" i="1"/>
  <c r="A615" i="10" l="1"/>
  <c r="A616" i="1"/>
  <c r="A616" i="10" l="1"/>
  <c r="A617" i="1"/>
  <c r="A617" i="10" l="1"/>
  <c r="A618" i="1"/>
  <c r="A618" i="10" l="1"/>
  <c r="A619" i="1"/>
  <c r="A619" i="10" l="1"/>
  <c r="A620" i="1"/>
  <c r="A620" i="10" l="1"/>
  <c r="A621" i="1"/>
  <c r="A621" i="10" l="1"/>
  <c r="A622" i="1"/>
  <c r="A622" i="10" l="1"/>
  <c r="A623" i="1"/>
  <c r="A623" i="10" l="1"/>
  <c r="A624" i="1"/>
  <c r="A624" i="10" l="1"/>
  <c r="A625" i="1"/>
  <c r="A625" i="10" l="1"/>
  <c r="A626" i="1"/>
  <c r="A626" i="10" l="1"/>
  <c r="A627" i="1"/>
  <c r="A627" i="10" l="1"/>
  <c r="A628" i="1"/>
  <c r="A628" i="10" l="1"/>
  <c r="A629" i="1"/>
  <c r="A629" i="10" l="1"/>
  <c r="A630" i="1"/>
  <c r="A630" i="10" l="1"/>
  <c r="A631" i="1"/>
  <c r="A631" i="10" l="1"/>
  <c r="A632" i="1"/>
  <c r="A632" i="10" l="1"/>
  <c r="A633" i="1"/>
  <c r="A633" i="10" l="1"/>
  <c r="A634" i="1"/>
  <c r="A634" i="10" l="1"/>
  <c r="A635" i="1"/>
  <c r="A635" i="10" l="1"/>
  <c r="A636" i="1"/>
  <c r="A636" i="10" l="1"/>
  <c r="A637" i="1"/>
  <c r="A637" i="10" l="1"/>
  <c r="A638" i="1"/>
  <c r="A638" i="10" l="1"/>
  <c r="A639" i="1"/>
  <c r="A639" i="10" l="1"/>
  <c r="A640" i="1"/>
  <c r="A640" i="10" l="1"/>
  <c r="A641" i="1"/>
  <c r="A641" i="10" l="1"/>
  <c r="A642" i="1"/>
  <c r="A642" i="10" l="1"/>
  <c r="A643" i="1"/>
  <c r="A643" i="10" l="1"/>
  <c r="A644" i="1"/>
  <c r="A644" i="10" l="1"/>
  <c r="A645" i="1"/>
  <c r="A645" i="10" l="1"/>
  <c r="A646" i="1"/>
  <c r="A646" i="10" l="1"/>
  <c r="A647" i="1"/>
  <c r="A647" i="10" l="1"/>
  <c r="A648" i="1"/>
  <c r="A648" i="10" l="1"/>
  <c r="A649" i="1"/>
  <c r="A649" i="10" l="1"/>
  <c r="A650" i="1"/>
  <c r="A650" i="10" l="1"/>
  <c r="A651" i="1"/>
  <c r="A651" i="10" l="1"/>
  <c r="A652" i="1"/>
  <c r="A652" i="10" l="1"/>
  <c r="A653" i="1"/>
  <c r="A653" i="10" l="1"/>
  <c r="A654" i="1"/>
  <c r="A654" i="10" l="1"/>
  <c r="A655" i="1"/>
  <c r="A655" i="10" l="1"/>
  <c r="A656" i="1"/>
  <c r="A656" i="10" l="1"/>
  <c r="A657" i="1"/>
  <c r="A657" i="10" l="1"/>
  <c r="A658" i="1"/>
  <c r="A658" i="10" l="1"/>
  <c r="A659" i="1"/>
  <c r="A659" i="10" l="1"/>
  <c r="A660" i="1"/>
  <c r="A660" i="10" l="1"/>
  <c r="A661" i="1"/>
  <c r="A661" i="10" l="1"/>
  <c r="A662" i="1"/>
  <c r="A662" i="10" l="1"/>
  <c r="A663" i="1"/>
  <c r="A663" i="10" l="1"/>
  <c r="A664" i="1"/>
  <c r="A664" i="10" l="1"/>
  <c r="A665" i="1"/>
  <c r="A665" i="10" l="1"/>
  <c r="A666" i="1"/>
  <c r="A666" i="10" l="1"/>
  <c r="A667" i="1"/>
  <c r="A667" i="10" l="1"/>
  <c r="A668" i="1"/>
  <c r="A668" i="10" l="1"/>
  <c r="A669" i="1"/>
  <c r="A669" i="10" l="1"/>
  <c r="A670" i="1"/>
  <c r="A670" i="10" l="1"/>
  <c r="A671" i="1"/>
  <c r="A671" i="10" l="1"/>
  <c r="A672" i="1"/>
  <c r="A672" i="10" l="1"/>
  <c r="A673" i="1"/>
  <c r="A673" i="10" l="1"/>
  <c r="A674" i="1"/>
  <c r="A674" i="10" l="1"/>
  <c r="A675" i="1"/>
  <c r="A675" i="10" l="1"/>
  <c r="A676" i="1"/>
  <c r="A676" i="10" l="1"/>
  <c r="A677" i="1"/>
  <c r="A677" i="10" l="1"/>
  <c r="A678" i="1"/>
  <c r="A678" i="10" l="1"/>
  <c r="A679" i="1"/>
  <c r="A679" i="10" l="1"/>
  <c r="A680" i="1"/>
  <c r="A680" i="10" l="1"/>
  <c r="A681" i="1"/>
  <c r="A681" i="10" l="1"/>
  <c r="A682" i="1"/>
  <c r="A682" i="10" l="1"/>
  <c r="A683" i="1"/>
  <c r="A683" i="10" l="1"/>
  <c r="A684" i="1"/>
  <c r="A684" i="10" l="1"/>
  <c r="A685" i="1"/>
  <c r="A685" i="10" l="1"/>
  <c r="A686" i="1"/>
  <c r="A686" i="10" l="1"/>
  <c r="A687" i="1"/>
  <c r="A687" i="10" l="1"/>
  <c r="A688" i="1"/>
  <c r="A688" i="10" l="1"/>
  <c r="A689" i="1"/>
  <c r="A689" i="10" l="1"/>
  <c r="A690" i="1"/>
  <c r="A690" i="10" l="1"/>
  <c r="A691" i="1"/>
  <c r="A691" i="10" l="1"/>
  <c r="A692" i="1"/>
  <c r="A692" i="10" l="1"/>
  <c r="A693" i="1"/>
  <c r="A693" i="10" l="1"/>
  <c r="A694" i="1"/>
  <c r="A694" i="10" l="1"/>
  <c r="A695" i="1"/>
  <c r="A695" i="10" l="1"/>
  <c r="A696" i="1"/>
  <c r="A696" i="10" l="1"/>
  <c r="A697" i="1"/>
  <c r="A697" i="10" l="1"/>
  <c r="A698" i="1"/>
  <c r="A698" i="10" l="1"/>
  <c r="A699" i="1"/>
  <c r="A699" i="10" l="1"/>
  <c r="A700" i="1"/>
  <c r="A700" i="10" l="1"/>
  <c r="A701" i="1"/>
  <c r="A701" i="10" l="1"/>
  <c r="A702" i="1"/>
  <c r="A702" i="10" l="1"/>
  <c r="A703" i="1"/>
  <c r="A703" i="10" l="1"/>
  <c r="A704" i="1"/>
  <c r="A704" i="10" l="1"/>
  <c r="A705" i="1"/>
  <c r="A705" i="10" l="1"/>
  <c r="A706" i="1"/>
  <c r="A706" i="10" l="1"/>
  <c r="A707" i="1"/>
  <c r="A707" i="10" l="1"/>
  <c r="A708" i="1"/>
  <c r="A708" i="10" l="1"/>
  <c r="A709" i="1"/>
  <c r="A709" i="10" l="1"/>
  <c r="A710" i="1"/>
  <c r="A710" i="10" l="1"/>
  <c r="A711" i="1"/>
  <c r="A711" i="10" l="1"/>
  <c r="A712" i="1"/>
  <c r="A712" i="10" l="1"/>
  <c r="A713" i="1"/>
  <c r="A713" i="10" l="1"/>
  <c r="A714" i="1"/>
  <c r="A714" i="10" l="1"/>
  <c r="A715" i="1"/>
  <c r="A715" i="10" l="1"/>
  <c r="A716" i="1"/>
  <c r="A716" i="10" l="1"/>
  <c r="A717" i="1"/>
  <c r="A717" i="10" l="1"/>
  <c r="A718" i="1"/>
  <c r="A718" i="10" l="1"/>
  <c r="A719" i="1"/>
  <c r="A719" i="10" s="1"/>
  <c r="C25" i="10" l="1"/>
  <c r="C22" i="10"/>
  <c r="C24" i="10"/>
  <c r="C21" i="10"/>
  <c r="E21" i="10"/>
  <c r="E22" i="10"/>
</calcChain>
</file>

<file path=xl/sharedStrings.xml><?xml version="1.0" encoding="utf-8"?>
<sst xmlns="http://schemas.openxmlformats.org/spreadsheetml/2006/main" count="85" uniqueCount="69">
  <si>
    <t>totaal</t>
  </si>
  <si>
    <t>aantal deelnemers:</t>
  </si>
  <si>
    <t>aantal vragen:</t>
  </si>
  <si>
    <t>Standaardmeetfout</t>
  </si>
  <si>
    <t>Datum:</t>
  </si>
  <si>
    <t>vraag</t>
  </si>
  <si>
    <t>Aantal vragen</t>
  </si>
  <si>
    <t>Aantal deelnemers</t>
  </si>
  <si>
    <t>Het blad Resultaten LS geeft de resultaten in Landscape weer</t>
  </si>
  <si>
    <t>Nr.</t>
  </si>
  <si>
    <t>respnr.</t>
  </si>
  <si>
    <t>naam</t>
  </si>
  <si>
    <t>maximale score</t>
  </si>
  <si>
    <t>max</t>
  </si>
  <si>
    <t>Cronbach's  alfa</t>
  </si>
  <si>
    <t>Cronbach's alfa</t>
  </si>
  <si>
    <t>Departement:</t>
  </si>
  <si>
    <t>Cursus:</t>
  </si>
  <si>
    <t>Toets:</t>
  </si>
  <si>
    <t>maximum score</t>
  </si>
  <si>
    <t>minimum score</t>
  </si>
  <si>
    <t>standaard deviatie</t>
  </si>
  <si>
    <t>moeilijksheidsgraad</t>
  </si>
  <si>
    <t>variantie</t>
  </si>
  <si>
    <t>item-totaal correlatie (Rit)</t>
  </si>
  <si>
    <t>item-rest correlatie (Rir)</t>
  </si>
  <si>
    <t>min</t>
  </si>
  <si>
    <t>moeilijk-heidsgraad</t>
  </si>
  <si>
    <t>N.B. maximaal 40</t>
  </si>
  <si>
    <t>score/vr</t>
  </si>
  <si>
    <t>item-test correlatie</t>
  </si>
  <si>
    <t>item-rest correlatie</t>
  </si>
  <si>
    <t>toets</t>
  </si>
  <si>
    <t>Het blad Resultaten PT geeft de resultaten in Portrait weer</t>
  </si>
  <si>
    <t>Signaleringen:</t>
  </si>
  <si>
    <r>
      <t>De moeilijkheidsgraad van een vraag is in</t>
    </r>
    <r>
      <rPr>
        <b/>
        <sz val="8"/>
        <rFont val="Arial"/>
        <family val="2"/>
      </rPr>
      <t xml:space="preserve"> vet</t>
    </r>
    <r>
      <rPr>
        <sz val="8"/>
        <rFont val="Arial"/>
        <family val="2"/>
      </rPr>
      <t xml:space="preserve"> aangegeven indien de waarde kleiner dan 0,25 of groter dan 0,85 is.</t>
    </r>
  </si>
  <si>
    <r>
      <t xml:space="preserve">De item-rest correlatie (Rir) is in </t>
    </r>
    <r>
      <rPr>
        <b/>
        <sz val="8"/>
        <rFont val="Arial"/>
        <family val="2"/>
      </rPr>
      <t>vet</t>
    </r>
    <r>
      <rPr>
        <sz val="8"/>
        <rFont val="Arial"/>
        <family val="2"/>
      </rPr>
      <t xml:space="preserve"> aangegeven indien de waarde kleiner is dan 0,10.</t>
    </r>
  </si>
  <si>
    <r>
      <t xml:space="preserve">In de </t>
    </r>
    <r>
      <rPr>
        <b/>
        <sz val="8"/>
        <rFont val="Arial"/>
        <family val="2"/>
      </rPr>
      <t>gele velden</t>
    </r>
    <r>
      <rPr>
        <sz val="8"/>
        <rFont val="Arial"/>
        <family val="2"/>
      </rPr>
      <t xml:space="preserve"> kunnen de scores per vraag worden ingevuld. Vermeld hierboven het overeenkomstige aantal deelnemers en aantal vragen. </t>
    </r>
  </si>
  <si>
    <r>
      <t xml:space="preserve">De item-rest rest correlatie (Rir) is in </t>
    </r>
    <r>
      <rPr>
        <b/>
        <sz val="8"/>
        <rFont val="Arial"/>
        <family val="2"/>
      </rPr>
      <t>vet</t>
    </r>
    <r>
      <rPr>
        <sz val="8"/>
        <rFont val="Arial"/>
        <family val="2"/>
      </rPr>
      <t xml:space="preserve"> aangegeven indien de waarde kleiner is dan 0,10.</t>
    </r>
  </si>
  <si>
    <t xml:space="preserve">Signaleringen: </t>
  </si>
  <si>
    <t>Alle overige velden zijn tegen invullen bescherm (echter zonder wachtwoord).</t>
  </si>
  <si>
    <t>Toelichting op het spreadsheet TOETSANALYSE van SCORES</t>
  </si>
  <si>
    <t>TOETSANALYSE van SCORES</t>
  </si>
  <si>
    <r>
      <t xml:space="preserve">De item-totaal correlatie (Rit) is in </t>
    </r>
    <r>
      <rPr>
        <b/>
        <sz val="8"/>
        <rFont val="Arial"/>
        <family val="2"/>
      </rPr>
      <t>vet</t>
    </r>
    <r>
      <rPr>
        <sz val="8"/>
        <rFont val="Arial"/>
        <family val="2"/>
      </rPr>
      <t xml:space="preserve"> aangegeven indien de waarde kleiner is dan 0,15.</t>
    </r>
  </si>
  <si>
    <t>Vul altijd het aantal deelnemers (veld F10) en het aantal vragen (veld F11) in.</t>
  </si>
  <si>
    <r>
      <t xml:space="preserve">Alleen in de gele velden van het werkblad </t>
    </r>
    <r>
      <rPr>
        <b/>
        <sz val="12"/>
        <rFont val="Arial"/>
        <family val="2"/>
      </rPr>
      <t>Scores</t>
    </r>
    <r>
      <rPr>
        <sz val="12"/>
        <rFont val="Arial"/>
        <family val="2"/>
      </rPr>
      <t xml:space="preserve"> kunnen gegevens worden ingevoerd.</t>
    </r>
  </si>
  <si>
    <r>
      <t xml:space="preserve">Indien de gegevens overgenomen worden uit een ander spreadsheet, </t>
    </r>
    <r>
      <rPr>
        <sz val="12"/>
        <rFont val="Arial"/>
        <family val="2"/>
      </rPr>
      <t xml:space="preserve"> </t>
    </r>
  </si>
  <si>
    <t xml:space="preserve">gebruik dan optie "Plakken speciaal / waarden" bij het invoeren van gegevens  </t>
  </si>
  <si>
    <r>
      <t>en de optie "</t>
    </r>
    <r>
      <rPr>
        <b/>
        <sz val="12"/>
        <rFont val="Arial"/>
        <family val="2"/>
      </rPr>
      <t>Inhoud wissen</t>
    </r>
    <r>
      <rPr>
        <sz val="12"/>
        <rFont val="Arial"/>
        <family val="2"/>
      </rPr>
      <t>" voor het leegmaken van de velden met invoergegevens.</t>
    </r>
  </si>
  <si>
    <t>Dit speadsheet is ontwikkeld door Jaap Milius (IVLOS) en Andries Koster (Dept.Farm.Wet.).</t>
  </si>
  <si>
    <t>(Rit)</t>
  </si>
  <si>
    <t>(Rir)</t>
  </si>
  <si>
    <t>Universiteit Utrecht, mei 2007</t>
  </si>
  <si>
    <t>N.B. maximaal 700</t>
  </si>
  <si>
    <t>Dit formulier is gebaseerd op maximaal 40 vragen en maximaal 700 respondenten</t>
  </si>
  <si>
    <t>Cijfer</t>
  </si>
  <si>
    <t xml:space="preserve">Totaal aantal studenten </t>
  </si>
  <si>
    <t xml:space="preserve">voldoende </t>
  </si>
  <si>
    <t>%</t>
  </si>
  <si>
    <t>onvoldoende</t>
  </si>
  <si>
    <t>is hoogste punt</t>
  </si>
  <si>
    <t>lager dan 4.0 (geen aanv. toetsing)</t>
  </si>
  <si>
    <t>tussen 5,0 en 5,5</t>
  </si>
  <si>
    <t>^ maximaal aantal deelnemers ^</t>
  </si>
  <si>
    <t>Totaal aantal punten te behalen</t>
  </si>
  <si>
    <t>Groter/kleiner dan 5,5</t>
  </si>
  <si>
    <t>Groter/kleiner dan 4,0</t>
  </si>
  <si>
    <t>Aangepast 13 oktober 2013 door de Toetsadviescommissie Farmaceutische Wetenschappen</t>
  </si>
  <si>
    <t>(uitbreiding aantal deelnemers en extra tab Descr Resultaten)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</si>
</sst>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\ mmmm\ yyyy"/>
    <numFmt numFmtId="166" formatCode="0.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0" fillId="0" borderId="0" xfId="0" applyAlignment="1">
      <alignment horizontal="left"/>
    </xf>
    <xf numFmtId="165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/>
    <xf numFmtId="0" fontId="3" fillId="0" borderId="2" xfId="0" applyFont="1" applyBorder="1"/>
    <xf numFmtId="1" fontId="2" fillId="0" borderId="2" xfId="0" applyNumberFormat="1" applyFont="1" applyBorder="1"/>
    <xf numFmtId="165" fontId="1" fillId="0" borderId="2" xfId="0" applyNumberFormat="1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Protection="1"/>
    <xf numFmtId="0" fontId="2" fillId="0" borderId="4" xfId="0" applyFont="1" applyFill="1" applyBorder="1"/>
    <xf numFmtId="0" fontId="2" fillId="2" borderId="5" xfId="0" applyFont="1" applyFill="1" applyBorder="1" applyAlignment="1" applyProtection="1">
      <protection locked="0"/>
    </xf>
    <xf numFmtId="0" fontId="3" fillId="0" borderId="6" xfId="0" applyFont="1" applyBorder="1" applyAlignment="1" applyProtection="1">
      <alignment horizontal="right"/>
    </xf>
    <xf numFmtId="0" fontId="4" fillId="0" borderId="0" xfId="0" applyFont="1" applyAlignment="1"/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/>
    <xf numFmtId="0" fontId="3" fillId="0" borderId="16" xfId="0" applyFont="1" applyBorder="1" applyAlignment="1" applyProtection="1"/>
    <xf numFmtId="0" fontId="2" fillId="0" borderId="16" xfId="0" applyFont="1" applyBorder="1" applyAlignment="1" applyProtection="1"/>
    <xf numFmtId="0" fontId="2" fillId="0" borderId="3" xfId="0" applyFont="1" applyBorder="1" applyProtection="1"/>
    <xf numFmtId="0" fontId="3" fillId="0" borderId="17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18" xfId="0" applyFont="1" applyFill="1" applyBorder="1" applyProtection="1"/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4" xfId="0" applyFont="1" applyFill="1" applyBorder="1" applyProtection="1"/>
    <xf numFmtId="0" fontId="3" fillId="0" borderId="4" xfId="0" applyFont="1" applyFill="1" applyBorder="1" applyAlignment="1" applyProtection="1"/>
    <xf numFmtId="0" fontId="2" fillId="0" borderId="19" xfId="0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166" fontId="2" fillId="0" borderId="0" xfId="0" applyNumberFormat="1" applyFont="1" applyBorder="1" applyAlignment="1">
      <alignment horizontal="center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6" fillId="0" borderId="0" xfId="0" applyFont="1" applyProtection="1"/>
    <xf numFmtId="1" fontId="3" fillId="0" borderId="17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right"/>
    </xf>
    <xf numFmtId="1" fontId="2" fillId="0" borderId="17" xfId="0" applyNumberFormat="1" applyFont="1" applyBorder="1" applyProtection="1"/>
    <xf numFmtId="1" fontId="2" fillId="0" borderId="4" xfId="0" applyNumberFormat="1" applyFont="1" applyBorder="1" applyProtection="1"/>
    <xf numFmtId="1" fontId="2" fillId="0" borderId="19" xfId="0" applyNumberFormat="1" applyFont="1" applyBorder="1" applyProtection="1"/>
    <xf numFmtId="1" fontId="2" fillId="0" borderId="21" xfId="0" applyNumberFormat="1" applyFont="1" applyBorder="1" applyProtection="1"/>
    <xf numFmtId="1" fontId="2" fillId="0" borderId="22" xfId="0" applyNumberFormat="1" applyFont="1" applyBorder="1" applyProtection="1"/>
    <xf numFmtId="1" fontId="2" fillId="2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</xf>
    <xf numFmtId="0" fontId="0" fillId="0" borderId="0" xfId="0" applyFont="1"/>
    <xf numFmtId="0" fontId="1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0" fillId="6" borderId="0" xfId="0" applyFill="1"/>
    <xf numFmtId="0" fontId="8" fillId="6" borderId="0" xfId="0" quotePrefix="1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quotePrefix="1" applyFont="1"/>
    <xf numFmtId="1" fontId="0" fillId="0" borderId="0" xfId="0" applyNumberForma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2" fillId="2" borderId="16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2" fontId="0" fillId="0" borderId="0" xfId="0" applyNumberFormat="1"/>
    <xf numFmtId="0" fontId="4" fillId="0" borderId="0" xfId="0" applyFont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color indexed="8"/>
      </font>
      <fill>
        <patternFill patternType="solid"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indexed="6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8"/>
      </font>
      <fill>
        <patternFill patternType="solid"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Frequentieverdeling Cijfers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917990833670065E-2"/>
          <c:y val="1.7479157314390505E-2"/>
          <c:w val="0.90234443995471436"/>
          <c:h val="0.868561300687142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1"/>
            </a:solidFill>
          </c:spPr>
          <c:invertIfNegative val="0"/>
          <c:cat>
            <c:numRef>
              <c:f>'Descr Resultaten'!$D$31:$D$51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cat>
          <c:val>
            <c:numRef>
              <c:f>'Descr Resultaten'!$F$31:$F$51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38304"/>
        <c:axId val="184344576"/>
      </c:barChart>
      <c:catAx>
        <c:axId val="1843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Cijfer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344576"/>
        <c:crosses val="autoZero"/>
        <c:auto val="1"/>
        <c:lblAlgn val="ctr"/>
        <c:lblOffset val="100"/>
        <c:noMultiLvlLbl val="0"/>
      </c:catAx>
      <c:valAx>
        <c:axId val="18434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Frequentie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3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3</xdr:col>
      <xdr:colOff>190500</xdr:colOff>
      <xdr:row>2</xdr:row>
      <xdr:rowOff>95250</xdr:rowOff>
    </xdr:to>
    <xdr:pic>
      <xdr:nvPicPr>
        <xdr:cNvPr id="10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562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85725</xdr:colOff>
      <xdr:row>3</xdr:row>
      <xdr:rowOff>152400</xdr:rowOff>
    </xdr:to>
    <xdr:pic>
      <xdr:nvPicPr>
        <xdr:cNvPr id="20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571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4</xdr:col>
      <xdr:colOff>228600</xdr:colOff>
      <xdr:row>4</xdr:row>
      <xdr:rowOff>38100</xdr:rowOff>
    </xdr:to>
    <xdr:pic>
      <xdr:nvPicPr>
        <xdr:cNvPr id="30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1571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27</xdr:row>
      <xdr:rowOff>19050</xdr:rowOff>
    </xdr:from>
    <xdr:to>
      <xdr:col>19</xdr:col>
      <xdr:colOff>66675</xdr:colOff>
      <xdr:row>51</xdr:row>
      <xdr:rowOff>4764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9"/>
  <sheetViews>
    <sheetView tabSelected="1" workbookViewId="0">
      <pane xSplit="5" ySplit="19" topLeftCell="F20" activePane="bottomRight" state="frozen"/>
      <selection pane="topRight" activeCell="F1" sqref="F1"/>
      <selection pane="bottomLeft" activeCell="A20" sqref="A20"/>
      <selection pane="bottomRight" activeCell="F1" sqref="F1"/>
    </sheetView>
  </sheetViews>
  <sheetFormatPr defaultRowHeight="11.25" x14ac:dyDescent="0.2"/>
  <cols>
    <col min="1" max="1" width="6" style="22" customWidth="1"/>
    <col min="2" max="2" width="7.85546875" style="22" customWidth="1"/>
    <col min="3" max="3" width="7.7109375" style="22" customWidth="1"/>
    <col min="4" max="4" width="8.7109375" style="22" customWidth="1"/>
    <col min="5" max="5" width="14.85546875" style="22" customWidth="1"/>
    <col min="6" max="45" width="4.28515625" style="22" customWidth="1"/>
    <col min="46" max="16384" width="9.140625" style="22"/>
  </cols>
  <sheetData>
    <row r="1" spans="1:45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27.75" customHeight="1" x14ac:dyDescent="0.25">
      <c r="A2" s="23"/>
      <c r="B2" s="23"/>
      <c r="C2" s="23"/>
      <c r="D2" s="23"/>
      <c r="E2" s="23"/>
      <c r="F2" s="74" t="s">
        <v>42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ht="6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x14ac:dyDescent="0.2">
      <c r="A5" s="52" t="s">
        <v>16</v>
      </c>
      <c r="B5" s="53"/>
      <c r="C5" s="53"/>
      <c r="D5" s="54"/>
      <c r="E5" s="55"/>
      <c r="F5" s="106"/>
      <c r="G5" s="107"/>
      <c r="H5" s="107"/>
      <c r="I5" s="107"/>
      <c r="J5" s="107"/>
      <c r="K5" s="108"/>
      <c r="L5" s="56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2">
      <c r="A6" s="52" t="s">
        <v>17</v>
      </c>
      <c r="B6" s="53"/>
      <c r="C6" s="53"/>
      <c r="D6" s="54"/>
      <c r="E6" s="55"/>
      <c r="F6" s="106"/>
      <c r="G6" s="107"/>
      <c r="H6" s="107"/>
      <c r="I6" s="107"/>
      <c r="J6" s="107"/>
      <c r="K6" s="108"/>
      <c r="L6" s="56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x14ac:dyDescent="0.2">
      <c r="A7" s="52" t="s">
        <v>18</v>
      </c>
      <c r="B7" s="53"/>
      <c r="C7" s="53"/>
      <c r="D7" s="54"/>
      <c r="E7" s="55"/>
      <c r="F7" s="106"/>
      <c r="G7" s="107"/>
      <c r="H7" s="107"/>
      <c r="I7" s="107"/>
      <c r="J7" s="107"/>
      <c r="K7" s="108"/>
      <c r="L7" s="56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2">
      <c r="A8" s="52" t="s">
        <v>4</v>
      </c>
      <c r="B8" s="53"/>
      <c r="C8" s="53"/>
      <c r="D8" s="54"/>
      <c r="E8" s="55"/>
      <c r="F8" s="109"/>
      <c r="G8" s="110"/>
      <c r="H8" s="110"/>
      <c r="I8" s="110"/>
      <c r="J8" s="110"/>
      <c r="K8" s="111"/>
      <c r="L8" s="56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x14ac:dyDescent="0.2">
      <c r="A9" s="57"/>
      <c r="B9" s="57"/>
      <c r="C9" s="57"/>
      <c r="D9" s="57"/>
      <c r="E9" s="58"/>
      <c r="F9" s="58"/>
      <c r="G9" s="59"/>
      <c r="H9" s="59"/>
      <c r="I9" s="59"/>
      <c r="J9" s="59"/>
      <c r="K9" s="59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x14ac:dyDescent="0.2">
      <c r="A10" s="52" t="s">
        <v>1</v>
      </c>
      <c r="B10" s="53"/>
      <c r="C10" s="53"/>
      <c r="D10" s="54"/>
      <c r="E10" s="55"/>
      <c r="F10" s="25"/>
      <c r="G10" s="56"/>
      <c r="H10" s="23" t="s">
        <v>53</v>
      </c>
      <c r="I10" s="23"/>
      <c r="J10" s="6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2">
      <c r="A11" s="52" t="s">
        <v>2</v>
      </c>
      <c r="B11" s="53"/>
      <c r="C11" s="53"/>
      <c r="D11" s="54"/>
      <c r="E11" s="55"/>
      <c r="F11" s="25"/>
      <c r="G11" s="56"/>
      <c r="H11" s="23" t="s">
        <v>28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s="24" customFormat="1" x14ac:dyDescent="0.2">
      <c r="A12" s="61"/>
      <c r="B12" s="61"/>
      <c r="C12" s="61"/>
      <c r="D12" s="62"/>
      <c r="E12" s="62"/>
      <c r="F12" s="63"/>
      <c r="G12" s="63"/>
      <c r="H12" s="63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s="24" customFormat="1" x14ac:dyDescent="0.2">
      <c r="A13" s="65"/>
      <c r="B13" s="65"/>
      <c r="C13" s="65"/>
      <c r="D13" s="66"/>
      <c r="E13" s="66"/>
      <c r="F13" s="64" t="s">
        <v>37</v>
      </c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x14ac:dyDescent="0.2">
      <c r="A14" s="23"/>
      <c r="B14" s="23"/>
      <c r="C14" s="23"/>
      <c r="D14" s="23"/>
      <c r="E14" s="23"/>
      <c r="F14" s="23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2">
      <c r="A15" s="23"/>
      <c r="B15" s="23"/>
      <c r="C15" s="23"/>
      <c r="D15" s="67"/>
      <c r="E15" s="68" t="s">
        <v>5</v>
      </c>
      <c r="F15" s="88" t="str">
        <f>IF($F$11&gt;1,1,"")</f>
        <v/>
      </c>
      <c r="G15" s="88" t="str">
        <f>IF($F$11&gt;1,2,"")</f>
        <v/>
      </c>
      <c r="H15" s="88" t="str">
        <f>IF($F$11&gt;2,3,"")</f>
        <v/>
      </c>
      <c r="I15" s="88" t="str">
        <f>IF($F$11&gt;3,4,"")</f>
        <v/>
      </c>
      <c r="J15" s="88" t="str">
        <f>IF($F$11&gt;4,5,"")</f>
        <v/>
      </c>
      <c r="K15" s="88" t="str">
        <f>IF($F$11&gt;5,6,"")</f>
        <v/>
      </c>
      <c r="L15" s="88" t="str">
        <f>IF($F$11&gt;6,7,"")</f>
        <v/>
      </c>
      <c r="M15" s="88" t="str">
        <f>IF($F$11&gt;7,8,"")</f>
        <v/>
      </c>
      <c r="N15" s="88" t="str">
        <f>IF($F$11&gt;8,9,"")</f>
        <v/>
      </c>
      <c r="O15" s="88" t="str">
        <f>IF($F$11&gt;9,10,"")</f>
        <v/>
      </c>
      <c r="P15" s="88" t="str">
        <f>IF($F$11&gt;10,11,"")</f>
        <v/>
      </c>
      <c r="Q15" s="88" t="str">
        <f>IF($F$11&gt;11,12,"")</f>
        <v/>
      </c>
      <c r="R15" s="88" t="str">
        <f>IF($F$11&gt;12,13,"")</f>
        <v/>
      </c>
      <c r="S15" s="88" t="str">
        <f>IF($F$11&gt;13,14,"")</f>
        <v/>
      </c>
      <c r="T15" s="88" t="str">
        <f>IF($F$11&gt;14,15,"")</f>
        <v/>
      </c>
      <c r="U15" s="88" t="str">
        <f>IF($F$11&gt;15,16,"")</f>
        <v/>
      </c>
      <c r="V15" s="88" t="str">
        <f>IF($F$11&gt;16,17,"")</f>
        <v/>
      </c>
      <c r="W15" s="88" t="str">
        <f>IF($F$11&gt;17,18,"")</f>
        <v/>
      </c>
      <c r="X15" s="88" t="str">
        <f>IF($F$11&gt;18,19,"")</f>
        <v/>
      </c>
      <c r="Y15" s="88" t="str">
        <f>IF($F$11&gt;19,20,"")</f>
        <v/>
      </c>
      <c r="Z15" s="88" t="str">
        <f>IF($F$11&gt;20,21,"")</f>
        <v/>
      </c>
      <c r="AA15" s="88" t="str">
        <f>IF($F$11&gt;21,22,"")</f>
        <v/>
      </c>
      <c r="AB15" s="88" t="str">
        <f>IF($F$11&gt;22,23,"")</f>
        <v/>
      </c>
      <c r="AC15" s="88" t="str">
        <f>IF($F$11&gt;23,24,"")</f>
        <v/>
      </c>
      <c r="AD15" s="88" t="str">
        <f>IF($F$11&gt;24,25,"")</f>
        <v/>
      </c>
      <c r="AE15" s="88" t="str">
        <f>IF($F$11&gt;25,26,"")</f>
        <v/>
      </c>
      <c r="AF15" s="88" t="str">
        <f>IF($F$11&gt;26,27,"")</f>
        <v/>
      </c>
      <c r="AG15" s="88" t="str">
        <f>IF($F$11&gt;27,28,"")</f>
        <v/>
      </c>
      <c r="AH15" s="88" t="str">
        <f>IF($F$11&gt;28,29,"")</f>
        <v/>
      </c>
      <c r="AI15" s="88" t="str">
        <f>IF($F$11&gt;29,30,"")</f>
        <v/>
      </c>
      <c r="AJ15" s="88" t="str">
        <f>IF($F$11&gt;30,31,"")</f>
        <v/>
      </c>
      <c r="AK15" s="88" t="str">
        <f>IF($F$11&gt;31,32,"")</f>
        <v/>
      </c>
      <c r="AL15" s="88" t="str">
        <f>IF($F$11&gt;32,33,"")</f>
        <v/>
      </c>
      <c r="AM15" s="88" t="str">
        <f>IF($F$11&gt;33,34,"")</f>
        <v/>
      </c>
      <c r="AN15" s="88" t="str">
        <f>IF($F$11&gt;34,35,"")</f>
        <v/>
      </c>
      <c r="AO15" s="88" t="str">
        <f>IF($F$11&gt;35,36,"")</f>
        <v/>
      </c>
      <c r="AP15" s="88" t="str">
        <f>IF($F$11&gt;36,37,"")</f>
        <v/>
      </c>
      <c r="AQ15" s="88" t="str">
        <f>IF($F$11&gt;37,38,"")</f>
        <v/>
      </c>
      <c r="AR15" s="88" t="str">
        <f>IF($F$11&gt;38,39,"")</f>
        <v/>
      </c>
      <c r="AS15" s="88" t="str">
        <f>IF($F$11&gt;39,40,"")</f>
        <v/>
      </c>
    </row>
    <row r="16" spans="1:45" x14ac:dyDescent="0.2">
      <c r="A16" s="23"/>
      <c r="B16" s="23"/>
      <c r="C16" s="23"/>
      <c r="D16" s="51"/>
      <c r="E16" s="5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</row>
    <row r="17" spans="1:46" x14ac:dyDescent="0.2">
      <c r="A17" s="23"/>
      <c r="B17" s="23"/>
      <c r="C17" s="23"/>
      <c r="D17" s="23"/>
      <c r="E17" s="26" t="s">
        <v>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6" x14ac:dyDescent="0.2">
      <c r="A18" s="51"/>
      <c r="B18" s="51"/>
      <c r="C18" s="51"/>
      <c r="D18" s="51"/>
      <c r="E18" s="51"/>
      <c r="F18" s="80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</row>
    <row r="19" spans="1:46" x14ac:dyDescent="0.2">
      <c r="A19" s="70" t="s">
        <v>9</v>
      </c>
      <c r="B19" s="39" t="s">
        <v>0</v>
      </c>
      <c r="C19" s="39" t="s">
        <v>29</v>
      </c>
      <c r="D19" s="39" t="s">
        <v>10</v>
      </c>
      <c r="E19" s="18" t="s">
        <v>11</v>
      </c>
      <c r="F19" s="83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</row>
    <row r="20" spans="1:46" x14ac:dyDescent="0.2">
      <c r="A20" s="70">
        <v>1</v>
      </c>
      <c r="B20" s="71" t="str">
        <f>IF(COUNT(F20:AS20)&gt;0,SUM(F20:AS20),"")</f>
        <v/>
      </c>
      <c r="C20" s="72" t="str">
        <f>IF(COUNT(F20:AS20)&gt;0,B20/COUNT(F20:AS20),"")</f>
        <v/>
      </c>
      <c r="D20" s="20"/>
      <c r="E20" s="19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21"/>
    </row>
    <row r="21" spans="1:46" x14ac:dyDescent="0.2">
      <c r="A21" s="70">
        <f>IF(A20=0,0,(IF($F$10&gt;A20,A20+1,0)))</f>
        <v>0</v>
      </c>
      <c r="B21" s="71" t="str">
        <f t="shared" ref="B21:B84" si="0">IF(COUNT(F21:AS21)&gt;0,SUM(F21:AS21),"")</f>
        <v/>
      </c>
      <c r="C21" s="72" t="str">
        <f t="shared" ref="C21:C84" si="1">IF(COUNT(F21:AS21)&gt;0,B21/COUNT(F21:AS21),"")</f>
        <v/>
      </c>
      <c r="D21" s="20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1"/>
    </row>
    <row r="22" spans="1:46" x14ac:dyDescent="0.2">
      <c r="A22" s="70">
        <f t="shared" ref="A22:A85" si="2">IF(A21=0,0,(IF($F$10&gt;A21,A21+1,0)))</f>
        <v>0</v>
      </c>
      <c r="B22" s="71" t="str">
        <f t="shared" si="0"/>
        <v/>
      </c>
      <c r="C22" s="72" t="str">
        <f t="shared" si="1"/>
        <v/>
      </c>
      <c r="D22" s="20"/>
      <c r="E22" s="1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1"/>
    </row>
    <row r="23" spans="1:46" x14ac:dyDescent="0.2">
      <c r="A23" s="70">
        <f t="shared" si="2"/>
        <v>0</v>
      </c>
      <c r="B23" s="71" t="str">
        <f t="shared" si="0"/>
        <v/>
      </c>
      <c r="C23" s="72" t="str">
        <f t="shared" si="1"/>
        <v/>
      </c>
      <c r="D23" s="20"/>
      <c r="E23" s="1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1"/>
    </row>
    <row r="24" spans="1:46" x14ac:dyDescent="0.2">
      <c r="A24" s="70">
        <f t="shared" si="2"/>
        <v>0</v>
      </c>
      <c r="B24" s="71" t="str">
        <f t="shared" si="0"/>
        <v/>
      </c>
      <c r="C24" s="72" t="str">
        <f t="shared" si="1"/>
        <v/>
      </c>
      <c r="D24" s="20"/>
      <c r="E24" s="1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1"/>
    </row>
    <row r="25" spans="1:46" x14ac:dyDescent="0.2">
      <c r="A25" s="70">
        <f t="shared" si="2"/>
        <v>0</v>
      </c>
      <c r="B25" s="71" t="str">
        <f t="shared" si="0"/>
        <v/>
      </c>
      <c r="C25" s="72" t="str">
        <f t="shared" si="1"/>
        <v/>
      </c>
      <c r="D25" s="20"/>
      <c r="E25" s="1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1"/>
    </row>
    <row r="26" spans="1:46" x14ac:dyDescent="0.2">
      <c r="A26" s="70">
        <f t="shared" si="2"/>
        <v>0</v>
      </c>
      <c r="B26" s="71" t="str">
        <f t="shared" si="0"/>
        <v/>
      </c>
      <c r="C26" s="72" t="str">
        <f t="shared" si="1"/>
        <v/>
      </c>
      <c r="D26" s="20"/>
      <c r="E26" s="1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1"/>
    </row>
    <row r="27" spans="1:46" x14ac:dyDescent="0.2">
      <c r="A27" s="70">
        <f t="shared" si="2"/>
        <v>0</v>
      </c>
      <c r="B27" s="71" t="str">
        <f t="shared" si="0"/>
        <v/>
      </c>
      <c r="C27" s="72" t="str">
        <f t="shared" si="1"/>
        <v/>
      </c>
      <c r="D27" s="20"/>
      <c r="E27" s="1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1"/>
    </row>
    <row r="28" spans="1:46" x14ac:dyDescent="0.2">
      <c r="A28" s="70">
        <f t="shared" si="2"/>
        <v>0</v>
      </c>
      <c r="B28" s="71" t="str">
        <f t="shared" si="0"/>
        <v/>
      </c>
      <c r="C28" s="72" t="str">
        <f t="shared" si="1"/>
        <v/>
      </c>
      <c r="D28" s="20"/>
      <c r="E28" s="1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1"/>
    </row>
    <row r="29" spans="1:46" x14ac:dyDescent="0.2">
      <c r="A29" s="70">
        <f t="shared" si="2"/>
        <v>0</v>
      </c>
      <c r="B29" s="71" t="str">
        <f t="shared" si="0"/>
        <v/>
      </c>
      <c r="C29" s="72" t="str">
        <f t="shared" si="1"/>
        <v/>
      </c>
      <c r="D29" s="20"/>
      <c r="E29" s="1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1"/>
    </row>
    <row r="30" spans="1:46" x14ac:dyDescent="0.2">
      <c r="A30" s="70">
        <f t="shared" si="2"/>
        <v>0</v>
      </c>
      <c r="B30" s="71" t="str">
        <f t="shared" si="0"/>
        <v/>
      </c>
      <c r="C30" s="72" t="str">
        <f t="shared" si="1"/>
        <v/>
      </c>
      <c r="D30" s="20"/>
      <c r="E30" s="19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21"/>
    </row>
    <row r="31" spans="1:46" x14ac:dyDescent="0.2">
      <c r="A31" s="70">
        <f t="shared" si="2"/>
        <v>0</v>
      </c>
      <c r="B31" s="71" t="str">
        <f t="shared" si="0"/>
        <v/>
      </c>
      <c r="C31" s="72" t="str">
        <f t="shared" si="1"/>
        <v/>
      </c>
      <c r="D31" s="20"/>
      <c r="E31" s="1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1"/>
    </row>
    <row r="32" spans="1:46" x14ac:dyDescent="0.2">
      <c r="A32" s="70">
        <f t="shared" si="2"/>
        <v>0</v>
      </c>
      <c r="B32" s="71" t="str">
        <f t="shared" si="0"/>
        <v/>
      </c>
      <c r="C32" s="72" t="str">
        <f t="shared" si="1"/>
        <v/>
      </c>
      <c r="D32" s="20"/>
      <c r="E32" s="1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1"/>
    </row>
    <row r="33" spans="1:46" x14ac:dyDescent="0.2">
      <c r="A33" s="70">
        <f t="shared" si="2"/>
        <v>0</v>
      </c>
      <c r="B33" s="71" t="str">
        <f t="shared" si="0"/>
        <v/>
      </c>
      <c r="C33" s="72" t="str">
        <f t="shared" si="1"/>
        <v/>
      </c>
      <c r="D33" s="20"/>
      <c r="E33" s="1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1"/>
    </row>
    <row r="34" spans="1:46" x14ac:dyDescent="0.2">
      <c r="A34" s="70">
        <f t="shared" si="2"/>
        <v>0</v>
      </c>
      <c r="B34" s="71" t="str">
        <f t="shared" si="0"/>
        <v/>
      </c>
      <c r="C34" s="72" t="str">
        <f t="shared" si="1"/>
        <v/>
      </c>
      <c r="D34" s="20"/>
      <c r="E34" s="1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1"/>
    </row>
    <row r="35" spans="1:46" x14ac:dyDescent="0.2">
      <c r="A35" s="70">
        <f t="shared" si="2"/>
        <v>0</v>
      </c>
      <c r="B35" s="71" t="str">
        <f t="shared" si="0"/>
        <v/>
      </c>
      <c r="C35" s="72" t="str">
        <f t="shared" si="1"/>
        <v/>
      </c>
      <c r="D35" s="20"/>
      <c r="E35" s="1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1"/>
    </row>
    <row r="36" spans="1:46" x14ac:dyDescent="0.2">
      <c r="A36" s="70">
        <f t="shared" si="2"/>
        <v>0</v>
      </c>
      <c r="B36" s="71" t="str">
        <f t="shared" si="0"/>
        <v/>
      </c>
      <c r="C36" s="72" t="str">
        <f t="shared" si="1"/>
        <v/>
      </c>
      <c r="D36" s="20"/>
      <c r="E36" s="1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1"/>
    </row>
    <row r="37" spans="1:46" x14ac:dyDescent="0.2">
      <c r="A37" s="70">
        <f t="shared" si="2"/>
        <v>0</v>
      </c>
      <c r="B37" s="71" t="str">
        <f t="shared" si="0"/>
        <v/>
      </c>
      <c r="C37" s="72" t="str">
        <f t="shared" si="1"/>
        <v/>
      </c>
      <c r="D37" s="20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1"/>
    </row>
    <row r="38" spans="1:46" x14ac:dyDescent="0.2">
      <c r="A38" s="70">
        <f t="shared" si="2"/>
        <v>0</v>
      </c>
      <c r="B38" s="71" t="str">
        <f t="shared" si="0"/>
        <v/>
      </c>
      <c r="C38" s="72" t="str">
        <f t="shared" si="1"/>
        <v/>
      </c>
      <c r="D38" s="20"/>
      <c r="E38" s="1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1"/>
    </row>
    <row r="39" spans="1:46" x14ac:dyDescent="0.2">
      <c r="A39" s="70">
        <f t="shared" si="2"/>
        <v>0</v>
      </c>
      <c r="B39" s="71" t="str">
        <f t="shared" si="0"/>
        <v/>
      </c>
      <c r="C39" s="72" t="str">
        <f t="shared" si="1"/>
        <v/>
      </c>
      <c r="D39" s="20"/>
      <c r="E39" s="1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1"/>
    </row>
    <row r="40" spans="1:46" x14ac:dyDescent="0.2">
      <c r="A40" s="70">
        <f t="shared" si="2"/>
        <v>0</v>
      </c>
      <c r="B40" s="71" t="str">
        <f t="shared" si="0"/>
        <v/>
      </c>
      <c r="C40" s="72" t="str">
        <f t="shared" si="1"/>
        <v/>
      </c>
      <c r="D40" s="20"/>
      <c r="E40" s="1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21"/>
    </row>
    <row r="41" spans="1:46" x14ac:dyDescent="0.2">
      <c r="A41" s="70">
        <f t="shared" si="2"/>
        <v>0</v>
      </c>
      <c r="B41" s="71" t="str">
        <f t="shared" si="0"/>
        <v/>
      </c>
      <c r="C41" s="72" t="str">
        <f t="shared" si="1"/>
        <v/>
      </c>
      <c r="D41" s="20"/>
      <c r="E41" s="1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1"/>
    </row>
    <row r="42" spans="1:46" x14ac:dyDescent="0.2">
      <c r="A42" s="70">
        <f t="shared" si="2"/>
        <v>0</v>
      </c>
      <c r="B42" s="71" t="str">
        <f t="shared" si="0"/>
        <v/>
      </c>
      <c r="C42" s="72" t="str">
        <f t="shared" si="1"/>
        <v/>
      </c>
      <c r="D42" s="20"/>
      <c r="E42" s="1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1"/>
    </row>
    <row r="43" spans="1:46" x14ac:dyDescent="0.2">
      <c r="A43" s="70">
        <f t="shared" si="2"/>
        <v>0</v>
      </c>
      <c r="B43" s="71" t="str">
        <f t="shared" si="0"/>
        <v/>
      </c>
      <c r="C43" s="72" t="str">
        <f t="shared" si="1"/>
        <v/>
      </c>
      <c r="D43" s="20"/>
      <c r="E43" s="19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1"/>
    </row>
    <row r="44" spans="1:46" x14ac:dyDescent="0.2">
      <c r="A44" s="70">
        <f t="shared" si="2"/>
        <v>0</v>
      </c>
      <c r="B44" s="71" t="str">
        <f t="shared" si="0"/>
        <v/>
      </c>
      <c r="C44" s="72" t="str">
        <f t="shared" si="1"/>
        <v/>
      </c>
      <c r="D44" s="20"/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1"/>
    </row>
    <row r="45" spans="1:46" x14ac:dyDescent="0.2">
      <c r="A45" s="70">
        <f t="shared" si="2"/>
        <v>0</v>
      </c>
      <c r="B45" s="71" t="str">
        <f t="shared" si="0"/>
        <v/>
      </c>
      <c r="C45" s="72" t="str">
        <f t="shared" si="1"/>
        <v/>
      </c>
      <c r="D45" s="20"/>
      <c r="E45" s="1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1"/>
    </row>
    <row r="46" spans="1:46" x14ac:dyDescent="0.2">
      <c r="A46" s="70">
        <f t="shared" si="2"/>
        <v>0</v>
      </c>
      <c r="B46" s="71" t="str">
        <f t="shared" si="0"/>
        <v/>
      </c>
      <c r="C46" s="72" t="str">
        <f t="shared" si="1"/>
        <v/>
      </c>
      <c r="D46" s="20"/>
      <c r="E46" s="19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1"/>
    </row>
    <row r="47" spans="1:46" x14ac:dyDescent="0.2">
      <c r="A47" s="70">
        <f t="shared" si="2"/>
        <v>0</v>
      </c>
      <c r="B47" s="71" t="str">
        <f t="shared" si="0"/>
        <v/>
      </c>
      <c r="C47" s="72" t="str">
        <f t="shared" si="1"/>
        <v/>
      </c>
      <c r="D47" s="20"/>
      <c r="E47" s="1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1"/>
    </row>
    <row r="48" spans="1:46" x14ac:dyDescent="0.2">
      <c r="A48" s="70">
        <f t="shared" si="2"/>
        <v>0</v>
      </c>
      <c r="B48" s="71" t="str">
        <f t="shared" si="0"/>
        <v/>
      </c>
      <c r="C48" s="72" t="str">
        <f t="shared" si="1"/>
        <v/>
      </c>
      <c r="D48" s="20"/>
      <c r="E48" s="19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1"/>
    </row>
    <row r="49" spans="1:46" x14ac:dyDescent="0.2">
      <c r="A49" s="70">
        <f t="shared" si="2"/>
        <v>0</v>
      </c>
      <c r="B49" s="71" t="str">
        <f t="shared" si="0"/>
        <v/>
      </c>
      <c r="C49" s="72" t="str">
        <f t="shared" si="1"/>
        <v/>
      </c>
      <c r="D49" s="20"/>
      <c r="E49" s="1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1"/>
    </row>
    <row r="50" spans="1:46" x14ac:dyDescent="0.2">
      <c r="A50" s="70">
        <f t="shared" si="2"/>
        <v>0</v>
      </c>
      <c r="B50" s="71" t="str">
        <f t="shared" si="0"/>
        <v/>
      </c>
      <c r="C50" s="72" t="str">
        <f t="shared" si="1"/>
        <v/>
      </c>
      <c r="D50" s="20"/>
      <c r="E50" s="19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21"/>
    </row>
    <row r="51" spans="1:46" x14ac:dyDescent="0.2">
      <c r="A51" s="70">
        <f t="shared" si="2"/>
        <v>0</v>
      </c>
      <c r="B51" s="71" t="str">
        <f t="shared" si="0"/>
        <v/>
      </c>
      <c r="C51" s="72" t="str">
        <f t="shared" si="1"/>
        <v/>
      </c>
      <c r="D51" s="20"/>
      <c r="E51" s="1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1"/>
    </row>
    <row r="52" spans="1:46" x14ac:dyDescent="0.2">
      <c r="A52" s="70">
        <f t="shared" si="2"/>
        <v>0</v>
      </c>
      <c r="B52" s="71" t="str">
        <f t="shared" si="0"/>
        <v/>
      </c>
      <c r="C52" s="72" t="str">
        <f t="shared" si="1"/>
        <v/>
      </c>
      <c r="D52" s="20"/>
      <c r="E52" s="1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1"/>
    </row>
    <row r="53" spans="1:46" x14ac:dyDescent="0.2">
      <c r="A53" s="70">
        <f t="shared" si="2"/>
        <v>0</v>
      </c>
      <c r="B53" s="71" t="str">
        <f t="shared" si="0"/>
        <v/>
      </c>
      <c r="C53" s="72" t="str">
        <f t="shared" si="1"/>
        <v/>
      </c>
      <c r="D53" s="20"/>
      <c r="E53" s="19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1"/>
    </row>
    <row r="54" spans="1:46" x14ac:dyDescent="0.2">
      <c r="A54" s="70">
        <f t="shared" si="2"/>
        <v>0</v>
      </c>
      <c r="B54" s="71" t="str">
        <f t="shared" si="0"/>
        <v/>
      </c>
      <c r="C54" s="72" t="str">
        <f t="shared" si="1"/>
        <v/>
      </c>
      <c r="D54" s="20"/>
      <c r="E54" s="19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1"/>
    </row>
    <row r="55" spans="1:46" x14ac:dyDescent="0.2">
      <c r="A55" s="70">
        <f t="shared" si="2"/>
        <v>0</v>
      </c>
      <c r="B55" s="71" t="str">
        <f t="shared" si="0"/>
        <v/>
      </c>
      <c r="C55" s="72" t="str">
        <f t="shared" si="1"/>
        <v/>
      </c>
      <c r="D55" s="20"/>
      <c r="E55" s="1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1"/>
    </row>
    <row r="56" spans="1:46" x14ac:dyDescent="0.2">
      <c r="A56" s="70">
        <f t="shared" si="2"/>
        <v>0</v>
      </c>
      <c r="B56" s="71" t="str">
        <f t="shared" si="0"/>
        <v/>
      </c>
      <c r="C56" s="72" t="str">
        <f t="shared" si="1"/>
        <v/>
      </c>
      <c r="D56" s="20"/>
      <c r="E56" s="19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1"/>
    </row>
    <row r="57" spans="1:46" x14ac:dyDescent="0.2">
      <c r="A57" s="70">
        <f t="shared" si="2"/>
        <v>0</v>
      </c>
      <c r="B57" s="71" t="str">
        <f t="shared" si="0"/>
        <v/>
      </c>
      <c r="C57" s="72" t="str">
        <f t="shared" si="1"/>
        <v/>
      </c>
      <c r="D57" s="20"/>
      <c r="E57" s="1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1"/>
    </row>
    <row r="58" spans="1:46" x14ac:dyDescent="0.2">
      <c r="A58" s="70">
        <f t="shared" si="2"/>
        <v>0</v>
      </c>
      <c r="B58" s="71" t="str">
        <f t="shared" si="0"/>
        <v/>
      </c>
      <c r="C58" s="72" t="str">
        <f t="shared" si="1"/>
        <v/>
      </c>
      <c r="D58" s="20"/>
      <c r="E58" s="19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1"/>
    </row>
    <row r="59" spans="1:46" x14ac:dyDescent="0.2">
      <c r="A59" s="70">
        <f t="shared" si="2"/>
        <v>0</v>
      </c>
      <c r="B59" s="71" t="str">
        <f t="shared" si="0"/>
        <v/>
      </c>
      <c r="C59" s="72" t="str">
        <f t="shared" si="1"/>
        <v/>
      </c>
      <c r="D59" s="20"/>
      <c r="E59" s="19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1"/>
    </row>
    <row r="60" spans="1:46" x14ac:dyDescent="0.2">
      <c r="A60" s="70">
        <f t="shared" si="2"/>
        <v>0</v>
      </c>
      <c r="B60" s="71" t="str">
        <f t="shared" si="0"/>
        <v/>
      </c>
      <c r="C60" s="72" t="str">
        <f t="shared" si="1"/>
        <v/>
      </c>
      <c r="D60" s="20"/>
      <c r="E60" s="19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21"/>
    </row>
    <row r="61" spans="1:46" x14ac:dyDescent="0.2">
      <c r="A61" s="70">
        <f t="shared" si="2"/>
        <v>0</v>
      </c>
      <c r="B61" s="71" t="str">
        <f t="shared" si="0"/>
        <v/>
      </c>
      <c r="C61" s="72" t="str">
        <f t="shared" si="1"/>
        <v/>
      </c>
      <c r="D61" s="20"/>
      <c r="E61" s="19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1"/>
    </row>
    <row r="62" spans="1:46" x14ac:dyDescent="0.2">
      <c r="A62" s="70">
        <f t="shared" si="2"/>
        <v>0</v>
      </c>
      <c r="B62" s="71" t="str">
        <f t="shared" si="0"/>
        <v/>
      </c>
      <c r="C62" s="72" t="str">
        <f t="shared" si="1"/>
        <v/>
      </c>
      <c r="D62" s="20"/>
      <c r="E62" s="1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1"/>
    </row>
    <row r="63" spans="1:46" x14ac:dyDescent="0.2">
      <c r="A63" s="70">
        <f t="shared" si="2"/>
        <v>0</v>
      </c>
      <c r="B63" s="71" t="str">
        <f t="shared" si="0"/>
        <v/>
      </c>
      <c r="C63" s="72" t="str">
        <f t="shared" si="1"/>
        <v/>
      </c>
      <c r="D63" s="20"/>
      <c r="E63" s="1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1"/>
    </row>
    <row r="64" spans="1:46" x14ac:dyDescent="0.2">
      <c r="A64" s="70">
        <f t="shared" si="2"/>
        <v>0</v>
      </c>
      <c r="B64" s="71" t="str">
        <f t="shared" si="0"/>
        <v/>
      </c>
      <c r="C64" s="72" t="str">
        <f t="shared" si="1"/>
        <v/>
      </c>
      <c r="D64" s="20"/>
      <c r="E64" s="1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1"/>
    </row>
    <row r="65" spans="1:46" x14ac:dyDescent="0.2">
      <c r="A65" s="70">
        <f t="shared" si="2"/>
        <v>0</v>
      </c>
      <c r="B65" s="71" t="str">
        <f t="shared" si="0"/>
        <v/>
      </c>
      <c r="C65" s="72" t="str">
        <f t="shared" si="1"/>
        <v/>
      </c>
      <c r="D65" s="20"/>
      <c r="E65" s="19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1"/>
    </row>
    <row r="66" spans="1:46" x14ac:dyDescent="0.2">
      <c r="A66" s="70">
        <f t="shared" si="2"/>
        <v>0</v>
      </c>
      <c r="B66" s="71" t="str">
        <f t="shared" si="0"/>
        <v/>
      </c>
      <c r="C66" s="72" t="str">
        <f t="shared" si="1"/>
        <v/>
      </c>
      <c r="D66" s="20"/>
      <c r="E66" s="19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1"/>
    </row>
    <row r="67" spans="1:46" x14ac:dyDescent="0.2">
      <c r="A67" s="70">
        <f t="shared" si="2"/>
        <v>0</v>
      </c>
      <c r="B67" s="71" t="str">
        <f t="shared" si="0"/>
        <v/>
      </c>
      <c r="C67" s="72" t="str">
        <f t="shared" si="1"/>
        <v/>
      </c>
      <c r="D67" s="20"/>
      <c r="E67" s="19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1"/>
    </row>
    <row r="68" spans="1:46" x14ac:dyDescent="0.2">
      <c r="A68" s="70">
        <f t="shared" si="2"/>
        <v>0</v>
      </c>
      <c r="B68" s="71" t="str">
        <f t="shared" si="0"/>
        <v/>
      </c>
      <c r="C68" s="72" t="str">
        <f t="shared" si="1"/>
        <v/>
      </c>
      <c r="D68" s="20"/>
      <c r="E68" s="19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1"/>
    </row>
    <row r="69" spans="1:46" x14ac:dyDescent="0.2">
      <c r="A69" s="70">
        <f t="shared" si="2"/>
        <v>0</v>
      </c>
      <c r="B69" s="71" t="str">
        <f t="shared" si="0"/>
        <v/>
      </c>
      <c r="C69" s="72" t="str">
        <f t="shared" si="1"/>
        <v/>
      </c>
      <c r="D69" s="20"/>
      <c r="E69" s="1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1"/>
    </row>
    <row r="70" spans="1:46" x14ac:dyDescent="0.2">
      <c r="A70" s="70">
        <f t="shared" si="2"/>
        <v>0</v>
      </c>
      <c r="B70" s="71" t="str">
        <f t="shared" si="0"/>
        <v/>
      </c>
      <c r="C70" s="72" t="str">
        <f t="shared" si="1"/>
        <v/>
      </c>
      <c r="D70" s="20"/>
      <c r="E70" s="19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21"/>
    </row>
    <row r="71" spans="1:46" x14ac:dyDescent="0.2">
      <c r="A71" s="70">
        <f t="shared" si="2"/>
        <v>0</v>
      </c>
      <c r="B71" s="71" t="str">
        <f t="shared" si="0"/>
        <v/>
      </c>
      <c r="C71" s="72" t="str">
        <f t="shared" si="1"/>
        <v/>
      </c>
      <c r="D71" s="20"/>
      <c r="E71" s="19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1"/>
    </row>
    <row r="72" spans="1:46" x14ac:dyDescent="0.2">
      <c r="A72" s="70">
        <f t="shared" si="2"/>
        <v>0</v>
      </c>
      <c r="B72" s="71" t="str">
        <f t="shared" si="0"/>
        <v/>
      </c>
      <c r="C72" s="72" t="str">
        <f t="shared" si="1"/>
        <v/>
      </c>
      <c r="D72" s="20"/>
      <c r="E72" s="19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1"/>
    </row>
    <row r="73" spans="1:46" x14ac:dyDescent="0.2">
      <c r="A73" s="70">
        <f t="shared" si="2"/>
        <v>0</v>
      </c>
      <c r="B73" s="71" t="str">
        <f t="shared" si="0"/>
        <v/>
      </c>
      <c r="C73" s="72" t="str">
        <f t="shared" si="1"/>
        <v/>
      </c>
      <c r="D73" s="20"/>
      <c r="E73" s="19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1"/>
    </row>
    <row r="74" spans="1:46" x14ac:dyDescent="0.2">
      <c r="A74" s="70">
        <f t="shared" si="2"/>
        <v>0</v>
      </c>
      <c r="B74" s="71" t="str">
        <f t="shared" si="0"/>
        <v/>
      </c>
      <c r="C74" s="72" t="str">
        <f t="shared" si="1"/>
        <v/>
      </c>
      <c r="D74" s="20"/>
      <c r="E74" s="1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1"/>
    </row>
    <row r="75" spans="1:46" x14ac:dyDescent="0.2">
      <c r="A75" s="70">
        <f t="shared" si="2"/>
        <v>0</v>
      </c>
      <c r="B75" s="71" t="str">
        <f t="shared" si="0"/>
        <v/>
      </c>
      <c r="C75" s="72" t="str">
        <f t="shared" si="1"/>
        <v/>
      </c>
      <c r="D75" s="20"/>
      <c r="E75" s="19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1"/>
    </row>
    <row r="76" spans="1:46" x14ac:dyDescent="0.2">
      <c r="A76" s="70">
        <f t="shared" si="2"/>
        <v>0</v>
      </c>
      <c r="B76" s="71" t="str">
        <f t="shared" si="0"/>
        <v/>
      </c>
      <c r="C76" s="72" t="str">
        <f t="shared" si="1"/>
        <v/>
      </c>
      <c r="D76" s="20"/>
      <c r="E76" s="19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1"/>
    </row>
    <row r="77" spans="1:46" x14ac:dyDescent="0.2">
      <c r="A77" s="70">
        <f t="shared" si="2"/>
        <v>0</v>
      </c>
      <c r="B77" s="71" t="str">
        <f t="shared" si="0"/>
        <v/>
      </c>
      <c r="C77" s="72" t="str">
        <f t="shared" si="1"/>
        <v/>
      </c>
      <c r="D77" s="20"/>
      <c r="E77" s="19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1"/>
    </row>
    <row r="78" spans="1:46" x14ac:dyDescent="0.2">
      <c r="A78" s="70">
        <f t="shared" si="2"/>
        <v>0</v>
      </c>
      <c r="B78" s="71" t="str">
        <f t="shared" si="0"/>
        <v/>
      </c>
      <c r="C78" s="72" t="str">
        <f t="shared" si="1"/>
        <v/>
      </c>
      <c r="D78" s="20"/>
      <c r="E78" s="19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1"/>
    </row>
    <row r="79" spans="1:46" x14ac:dyDescent="0.2">
      <c r="A79" s="70">
        <f t="shared" si="2"/>
        <v>0</v>
      </c>
      <c r="B79" s="71" t="str">
        <f t="shared" si="0"/>
        <v/>
      </c>
      <c r="C79" s="72" t="str">
        <f t="shared" si="1"/>
        <v/>
      </c>
      <c r="D79" s="20"/>
      <c r="E79" s="19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1"/>
    </row>
    <row r="80" spans="1:46" x14ac:dyDescent="0.2">
      <c r="A80" s="70">
        <f t="shared" si="2"/>
        <v>0</v>
      </c>
      <c r="B80" s="71" t="str">
        <f t="shared" si="0"/>
        <v/>
      </c>
      <c r="C80" s="72" t="str">
        <f t="shared" si="1"/>
        <v/>
      </c>
      <c r="D80" s="20"/>
      <c r="E80" s="19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21"/>
    </row>
    <row r="81" spans="1:46" x14ac:dyDescent="0.2">
      <c r="A81" s="70">
        <f t="shared" si="2"/>
        <v>0</v>
      </c>
      <c r="B81" s="71" t="str">
        <f t="shared" si="0"/>
        <v/>
      </c>
      <c r="C81" s="72" t="str">
        <f t="shared" si="1"/>
        <v/>
      </c>
      <c r="D81" s="20"/>
      <c r="E81" s="19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21"/>
    </row>
    <row r="82" spans="1:46" x14ac:dyDescent="0.2">
      <c r="A82" s="70">
        <f t="shared" si="2"/>
        <v>0</v>
      </c>
      <c r="B82" s="71" t="str">
        <f t="shared" si="0"/>
        <v/>
      </c>
      <c r="C82" s="72" t="str">
        <f t="shared" si="1"/>
        <v/>
      </c>
      <c r="D82" s="20"/>
      <c r="E82" s="19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21"/>
    </row>
    <row r="83" spans="1:46" x14ac:dyDescent="0.2">
      <c r="A83" s="70">
        <f t="shared" si="2"/>
        <v>0</v>
      </c>
      <c r="B83" s="71" t="str">
        <f t="shared" si="0"/>
        <v/>
      </c>
      <c r="C83" s="72" t="str">
        <f t="shared" si="1"/>
        <v/>
      </c>
      <c r="D83" s="20"/>
      <c r="E83" s="19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21"/>
    </row>
    <row r="84" spans="1:46" x14ac:dyDescent="0.2">
      <c r="A84" s="70">
        <f t="shared" si="2"/>
        <v>0</v>
      </c>
      <c r="B84" s="71" t="str">
        <f t="shared" si="0"/>
        <v/>
      </c>
      <c r="C84" s="72" t="str">
        <f t="shared" si="1"/>
        <v/>
      </c>
      <c r="D84" s="20"/>
      <c r="E84" s="19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21"/>
    </row>
    <row r="85" spans="1:46" x14ac:dyDescent="0.2">
      <c r="A85" s="70">
        <f t="shared" si="2"/>
        <v>0</v>
      </c>
      <c r="B85" s="71" t="str">
        <f t="shared" ref="B85:B148" si="3">IF(COUNT(F85:AS85)&gt;0,SUM(F85:AS85),"")</f>
        <v/>
      </c>
      <c r="C85" s="72" t="str">
        <f t="shared" ref="C85:C148" si="4">IF(COUNT(F85:AS85)&gt;0,B85/COUNT(F85:AS85),"")</f>
        <v/>
      </c>
      <c r="D85" s="20"/>
      <c r="E85" s="19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21"/>
    </row>
    <row r="86" spans="1:46" x14ac:dyDescent="0.2">
      <c r="A86" s="70">
        <f t="shared" ref="A86:A149" si="5">IF(A85=0,0,(IF($F$10&gt;A85,A85+1,0)))</f>
        <v>0</v>
      </c>
      <c r="B86" s="71" t="str">
        <f t="shared" si="3"/>
        <v/>
      </c>
      <c r="C86" s="72" t="str">
        <f t="shared" si="4"/>
        <v/>
      </c>
      <c r="D86" s="20"/>
      <c r="E86" s="19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21"/>
    </row>
    <row r="87" spans="1:46" x14ac:dyDescent="0.2">
      <c r="A87" s="70">
        <f t="shared" si="5"/>
        <v>0</v>
      </c>
      <c r="B87" s="71" t="str">
        <f t="shared" si="3"/>
        <v/>
      </c>
      <c r="C87" s="72" t="str">
        <f t="shared" si="4"/>
        <v/>
      </c>
      <c r="D87" s="20"/>
      <c r="E87" s="19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21"/>
    </row>
    <row r="88" spans="1:46" x14ac:dyDescent="0.2">
      <c r="A88" s="70">
        <f t="shared" si="5"/>
        <v>0</v>
      </c>
      <c r="B88" s="71" t="str">
        <f t="shared" si="3"/>
        <v/>
      </c>
      <c r="C88" s="72" t="str">
        <f t="shared" si="4"/>
        <v/>
      </c>
      <c r="D88" s="20"/>
      <c r="E88" s="1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21"/>
    </row>
    <row r="89" spans="1:46" x14ac:dyDescent="0.2">
      <c r="A89" s="70">
        <f t="shared" si="5"/>
        <v>0</v>
      </c>
      <c r="B89" s="71" t="str">
        <f t="shared" si="3"/>
        <v/>
      </c>
      <c r="C89" s="72" t="str">
        <f t="shared" si="4"/>
        <v/>
      </c>
      <c r="D89" s="20"/>
      <c r="E89" s="19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21"/>
    </row>
    <row r="90" spans="1:46" x14ac:dyDescent="0.2">
      <c r="A90" s="70">
        <f t="shared" si="5"/>
        <v>0</v>
      </c>
      <c r="B90" s="71" t="str">
        <f t="shared" si="3"/>
        <v/>
      </c>
      <c r="C90" s="72" t="str">
        <f t="shared" si="4"/>
        <v/>
      </c>
      <c r="D90" s="20"/>
      <c r="E90" s="19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21"/>
    </row>
    <row r="91" spans="1:46" x14ac:dyDescent="0.2">
      <c r="A91" s="70">
        <f t="shared" si="5"/>
        <v>0</v>
      </c>
      <c r="B91" s="71" t="str">
        <f t="shared" si="3"/>
        <v/>
      </c>
      <c r="C91" s="72" t="str">
        <f t="shared" si="4"/>
        <v/>
      </c>
      <c r="D91" s="20"/>
      <c r="E91" s="19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21"/>
    </row>
    <row r="92" spans="1:46" x14ac:dyDescent="0.2">
      <c r="A92" s="70">
        <f t="shared" si="5"/>
        <v>0</v>
      </c>
      <c r="B92" s="71" t="str">
        <f t="shared" si="3"/>
        <v/>
      </c>
      <c r="C92" s="72" t="str">
        <f t="shared" si="4"/>
        <v/>
      </c>
      <c r="D92" s="20"/>
      <c r="E92" s="19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21"/>
    </row>
    <row r="93" spans="1:46" x14ac:dyDescent="0.2">
      <c r="A93" s="70">
        <f t="shared" si="5"/>
        <v>0</v>
      </c>
      <c r="B93" s="71" t="str">
        <f t="shared" si="3"/>
        <v/>
      </c>
      <c r="C93" s="72" t="str">
        <f t="shared" si="4"/>
        <v/>
      </c>
      <c r="D93" s="20"/>
      <c r="E93" s="19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21"/>
    </row>
    <row r="94" spans="1:46" x14ac:dyDescent="0.2">
      <c r="A94" s="70">
        <f t="shared" si="5"/>
        <v>0</v>
      </c>
      <c r="B94" s="71" t="str">
        <f t="shared" si="3"/>
        <v/>
      </c>
      <c r="C94" s="72" t="str">
        <f t="shared" si="4"/>
        <v/>
      </c>
      <c r="D94" s="20"/>
      <c r="E94" s="19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21"/>
    </row>
    <row r="95" spans="1:46" x14ac:dyDescent="0.2">
      <c r="A95" s="70">
        <f t="shared" si="5"/>
        <v>0</v>
      </c>
      <c r="B95" s="71" t="str">
        <f t="shared" si="3"/>
        <v/>
      </c>
      <c r="C95" s="72" t="str">
        <f t="shared" si="4"/>
        <v/>
      </c>
      <c r="D95" s="20"/>
      <c r="E95" s="19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21"/>
    </row>
    <row r="96" spans="1:46" x14ac:dyDescent="0.2">
      <c r="A96" s="70">
        <f t="shared" si="5"/>
        <v>0</v>
      </c>
      <c r="B96" s="71" t="str">
        <f t="shared" si="3"/>
        <v/>
      </c>
      <c r="C96" s="72" t="str">
        <f t="shared" si="4"/>
        <v/>
      </c>
      <c r="D96" s="20"/>
      <c r="E96" s="19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21"/>
    </row>
    <row r="97" spans="1:46" x14ac:dyDescent="0.2">
      <c r="A97" s="70">
        <f>IF(A96=0,0,(IF($F$10&gt;A96,A96+1,0)))</f>
        <v>0</v>
      </c>
      <c r="B97" s="71" t="str">
        <f t="shared" si="3"/>
        <v/>
      </c>
      <c r="C97" s="72" t="str">
        <f t="shared" si="4"/>
        <v/>
      </c>
      <c r="D97" s="20"/>
      <c r="E97" s="19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21"/>
    </row>
    <row r="98" spans="1:46" x14ac:dyDescent="0.2">
      <c r="A98" s="70">
        <f>IF(A97=0,0,(IF($F$10&gt;A97,A97+1,0)))</f>
        <v>0</v>
      </c>
      <c r="B98" s="71" t="str">
        <f t="shared" si="3"/>
        <v/>
      </c>
      <c r="C98" s="72" t="str">
        <f t="shared" si="4"/>
        <v/>
      </c>
      <c r="D98" s="20"/>
      <c r="E98" s="19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21"/>
    </row>
    <row r="99" spans="1:46" x14ac:dyDescent="0.2">
      <c r="A99" s="70">
        <f>IF(A98=0,0,(IF($F$10&gt;A98,A98+1,0)))</f>
        <v>0</v>
      </c>
      <c r="B99" s="71" t="str">
        <f t="shared" si="3"/>
        <v/>
      </c>
      <c r="C99" s="72" t="str">
        <f t="shared" si="4"/>
        <v/>
      </c>
      <c r="D99" s="20"/>
      <c r="E99" s="19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21"/>
    </row>
    <row r="100" spans="1:46" x14ac:dyDescent="0.2">
      <c r="A100" s="70">
        <f>IF(A99=0,0,(IF($F$10&gt;A99,A99+1,0)))</f>
        <v>0</v>
      </c>
      <c r="B100" s="71" t="str">
        <f t="shared" si="3"/>
        <v/>
      </c>
      <c r="C100" s="72" t="str">
        <f t="shared" si="4"/>
        <v/>
      </c>
      <c r="D100" s="20"/>
      <c r="E100" s="19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21"/>
    </row>
    <row r="101" spans="1:46" x14ac:dyDescent="0.2">
      <c r="A101" s="70">
        <f t="shared" si="5"/>
        <v>0</v>
      </c>
      <c r="B101" s="71" t="str">
        <f t="shared" si="3"/>
        <v/>
      </c>
      <c r="C101" s="72" t="str">
        <f t="shared" si="4"/>
        <v/>
      </c>
      <c r="D101" s="20"/>
      <c r="E101" s="19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21"/>
    </row>
    <row r="102" spans="1:46" x14ac:dyDescent="0.2">
      <c r="A102" s="70">
        <f t="shared" si="5"/>
        <v>0</v>
      </c>
      <c r="B102" s="71" t="str">
        <f t="shared" si="3"/>
        <v/>
      </c>
      <c r="C102" s="72" t="str">
        <f t="shared" si="4"/>
        <v/>
      </c>
      <c r="D102" s="20"/>
      <c r="E102" s="19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21"/>
    </row>
    <row r="103" spans="1:46" x14ac:dyDescent="0.2">
      <c r="A103" s="70">
        <f t="shared" si="5"/>
        <v>0</v>
      </c>
      <c r="B103" s="71" t="str">
        <f t="shared" si="3"/>
        <v/>
      </c>
      <c r="C103" s="72" t="str">
        <f t="shared" si="4"/>
        <v/>
      </c>
      <c r="D103" s="20"/>
      <c r="E103" s="19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21"/>
    </row>
    <row r="104" spans="1:46" x14ac:dyDescent="0.2">
      <c r="A104" s="70">
        <f t="shared" si="5"/>
        <v>0</v>
      </c>
      <c r="B104" s="71" t="str">
        <f t="shared" si="3"/>
        <v/>
      </c>
      <c r="C104" s="72" t="str">
        <f t="shared" si="4"/>
        <v/>
      </c>
      <c r="D104" s="20"/>
      <c r="E104" s="19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21"/>
    </row>
    <row r="105" spans="1:46" x14ac:dyDescent="0.2">
      <c r="A105" s="70">
        <f t="shared" si="5"/>
        <v>0</v>
      </c>
      <c r="B105" s="71" t="str">
        <f t="shared" si="3"/>
        <v/>
      </c>
      <c r="C105" s="72" t="str">
        <f t="shared" si="4"/>
        <v/>
      </c>
      <c r="D105" s="20"/>
      <c r="E105" s="19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21"/>
    </row>
    <row r="106" spans="1:46" x14ac:dyDescent="0.2">
      <c r="A106" s="70">
        <f t="shared" si="5"/>
        <v>0</v>
      </c>
      <c r="B106" s="71" t="str">
        <f t="shared" si="3"/>
        <v/>
      </c>
      <c r="C106" s="72" t="str">
        <f t="shared" si="4"/>
        <v/>
      </c>
      <c r="D106" s="20"/>
      <c r="E106" s="19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21"/>
    </row>
    <row r="107" spans="1:46" x14ac:dyDescent="0.2">
      <c r="A107" s="70">
        <f t="shared" si="5"/>
        <v>0</v>
      </c>
      <c r="B107" s="71" t="str">
        <f t="shared" si="3"/>
        <v/>
      </c>
      <c r="C107" s="72" t="str">
        <f t="shared" si="4"/>
        <v/>
      </c>
      <c r="D107" s="20"/>
      <c r="E107" s="19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21"/>
    </row>
    <row r="108" spans="1:46" x14ac:dyDescent="0.2">
      <c r="A108" s="70">
        <f t="shared" si="5"/>
        <v>0</v>
      </c>
      <c r="B108" s="71" t="str">
        <f t="shared" si="3"/>
        <v/>
      </c>
      <c r="C108" s="72" t="str">
        <f t="shared" si="4"/>
        <v/>
      </c>
      <c r="D108" s="20"/>
      <c r="E108" s="19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21"/>
    </row>
    <row r="109" spans="1:46" x14ac:dyDescent="0.2">
      <c r="A109" s="70">
        <f t="shared" si="5"/>
        <v>0</v>
      </c>
      <c r="B109" s="71" t="str">
        <f t="shared" si="3"/>
        <v/>
      </c>
      <c r="C109" s="72" t="str">
        <f t="shared" si="4"/>
        <v/>
      </c>
      <c r="D109" s="20"/>
      <c r="E109" s="19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21"/>
    </row>
    <row r="110" spans="1:46" x14ac:dyDescent="0.2">
      <c r="A110" s="70">
        <f t="shared" si="5"/>
        <v>0</v>
      </c>
      <c r="B110" s="71" t="str">
        <f t="shared" si="3"/>
        <v/>
      </c>
      <c r="C110" s="72" t="str">
        <f t="shared" si="4"/>
        <v/>
      </c>
      <c r="D110" s="20"/>
      <c r="E110" s="19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21"/>
    </row>
    <row r="111" spans="1:46" x14ac:dyDescent="0.2">
      <c r="A111" s="70">
        <f t="shared" si="5"/>
        <v>0</v>
      </c>
      <c r="B111" s="71" t="str">
        <f t="shared" si="3"/>
        <v/>
      </c>
      <c r="C111" s="72" t="str">
        <f t="shared" si="4"/>
        <v/>
      </c>
      <c r="D111" s="20"/>
      <c r="E111" s="19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21"/>
    </row>
    <row r="112" spans="1:46" x14ac:dyDescent="0.2">
      <c r="A112" s="70">
        <f t="shared" si="5"/>
        <v>0</v>
      </c>
      <c r="B112" s="71" t="str">
        <f t="shared" si="3"/>
        <v/>
      </c>
      <c r="C112" s="72" t="str">
        <f t="shared" si="4"/>
        <v/>
      </c>
      <c r="D112" s="20"/>
      <c r="E112" s="19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21"/>
    </row>
    <row r="113" spans="1:46" x14ac:dyDescent="0.2">
      <c r="A113" s="70">
        <f t="shared" si="5"/>
        <v>0</v>
      </c>
      <c r="B113" s="71" t="str">
        <f t="shared" si="3"/>
        <v/>
      </c>
      <c r="C113" s="72" t="str">
        <f t="shared" si="4"/>
        <v/>
      </c>
      <c r="D113" s="20"/>
      <c r="E113" s="19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21"/>
    </row>
    <row r="114" spans="1:46" x14ac:dyDescent="0.2">
      <c r="A114" s="70">
        <f t="shared" si="5"/>
        <v>0</v>
      </c>
      <c r="B114" s="71" t="str">
        <f t="shared" si="3"/>
        <v/>
      </c>
      <c r="C114" s="72" t="str">
        <f t="shared" si="4"/>
        <v/>
      </c>
      <c r="D114" s="20"/>
      <c r="E114" s="19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21"/>
    </row>
    <row r="115" spans="1:46" x14ac:dyDescent="0.2">
      <c r="A115" s="70">
        <f t="shared" si="5"/>
        <v>0</v>
      </c>
      <c r="B115" s="71" t="str">
        <f t="shared" si="3"/>
        <v/>
      </c>
      <c r="C115" s="72" t="str">
        <f t="shared" si="4"/>
        <v/>
      </c>
      <c r="D115" s="20"/>
      <c r="E115" s="19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21"/>
    </row>
    <row r="116" spans="1:46" x14ac:dyDescent="0.2">
      <c r="A116" s="70">
        <f t="shared" si="5"/>
        <v>0</v>
      </c>
      <c r="B116" s="71" t="str">
        <f t="shared" si="3"/>
        <v/>
      </c>
      <c r="C116" s="72" t="str">
        <f t="shared" si="4"/>
        <v/>
      </c>
      <c r="D116" s="20"/>
      <c r="E116" s="19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21"/>
    </row>
    <row r="117" spans="1:46" x14ac:dyDescent="0.2">
      <c r="A117" s="70">
        <f t="shared" si="5"/>
        <v>0</v>
      </c>
      <c r="B117" s="71" t="str">
        <f t="shared" si="3"/>
        <v/>
      </c>
      <c r="C117" s="72" t="str">
        <f t="shared" si="4"/>
        <v/>
      </c>
      <c r="D117" s="20"/>
      <c r="E117" s="19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21"/>
    </row>
    <row r="118" spans="1:46" x14ac:dyDescent="0.2">
      <c r="A118" s="70">
        <f t="shared" si="5"/>
        <v>0</v>
      </c>
      <c r="B118" s="71" t="str">
        <f t="shared" si="3"/>
        <v/>
      </c>
      <c r="C118" s="72" t="str">
        <f t="shared" si="4"/>
        <v/>
      </c>
      <c r="D118" s="20"/>
      <c r="E118" s="19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21"/>
    </row>
    <row r="119" spans="1:46" x14ac:dyDescent="0.2">
      <c r="A119" s="70">
        <f t="shared" si="5"/>
        <v>0</v>
      </c>
      <c r="B119" s="71" t="str">
        <f t="shared" si="3"/>
        <v/>
      </c>
      <c r="C119" s="72" t="str">
        <f t="shared" si="4"/>
        <v/>
      </c>
      <c r="D119" s="20"/>
      <c r="E119" s="19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21"/>
    </row>
    <row r="120" spans="1:46" x14ac:dyDescent="0.2">
      <c r="A120" s="70">
        <f t="shared" si="5"/>
        <v>0</v>
      </c>
      <c r="B120" s="71" t="str">
        <f t="shared" si="3"/>
        <v/>
      </c>
      <c r="C120" s="72" t="str">
        <f t="shared" si="4"/>
        <v/>
      </c>
      <c r="D120" s="20"/>
      <c r="E120" s="19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21"/>
    </row>
    <row r="121" spans="1:46" x14ac:dyDescent="0.2">
      <c r="A121" s="70">
        <f t="shared" si="5"/>
        <v>0</v>
      </c>
      <c r="B121" s="71" t="str">
        <f t="shared" si="3"/>
        <v/>
      </c>
      <c r="C121" s="72" t="str">
        <f t="shared" si="4"/>
        <v/>
      </c>
      <c r="D121" s="20"/>
      <c r="E121" s="19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21"/>
    </row>
    <row r="122" spans="1:46" x14ac:dyDescent="0.2">
      <c r="A122" s="70">
        <f t="shared" si="5"/>
        <v>0</v>
      </c>
      <c r="B122" s="71" t="str">
        <f t="shared" si="3"/>
        <v/>
      </c>
      <c r="C122" s="72" t="str">
        <f t="shared" si="4"/>
        <v/>
      </c>
      <c r="D122" s="20"/>
      <c r="E122" s="19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21"/>
    </row>
    <row r="123" spans="1:46" x14ac:dyDescent="0.2">
      <c r="A123" s="70">
        <f t="shared" si="5"/>
        <v>0</v>
      </c>
      <c r="B123" s="71" t="str">
        <f t="shared" si="3"/>
        <v/>
      </c>
      <c r="C123" s="72" t="str">
        <f t="shared" si="4"/>
        <v/>
      </c>
      <c r="D123" s="20"/>
      <c r="E123" s="19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21"/>
    </row>
    <row r="124" spans="1:46" x14ac:dyDescent="0.2">
      <c r="A124" s="70">
        <f t="shared" si="5"/>
        <v>0</v>
      </c>
      <c r="B124" s="71" t="str">
        <f t="shared" si="3"/>
        <v/>
      </c>
      <c r="C124" s="72" t="str">
        <f t="shared" si="4"/>
        <v/>
      </c>
      <c r="D124" s="20"/>
      <c r="E124" s="19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21"/>
    </row>
    <row r="125" spans="1:46" x14ac:dyDescent="0.2">
      <c r="A125" s="70">
        <f t="shared" si="5"/>
        <v>0</v>
      </c>
      <c r="B125" s="71" t="str">
        <f t="shared" si="3"/>
        <v/>
      </c>
      <c r="C125" s="72" t="str">
        <f t="shared" si="4"/>
        <v/>
      </c>
      <c r="D125" s="20"/>
      <c r="E125" s="19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21"/>
    </row>
    <row r="126" spans="1:46" x14ac:dyDescent="0.2">
      <c r="A126" s="70">
        <f t="shared" si="5"/>
        <v>0</v>
      </c>
      <c r="B126" s="71" t="str">
        <f t="shared" si="3"/>
        <v/>
      </c>
      <c r="C126" s="72" t="str">
        <f t="shared" si="4"/>
        <v/>
      </c>
      <c r="D126" s="20"/>
      <c r="E126" s="19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21"/>
    </row>
    <row r="127" spans="1:46" x14ac:dyDescent="0.2">
      <c r="A127" s="70">
        <f t="shared" si="5"/>
        <v>0</v>
      </c>
      <c r="B127" s="71" t="str">
        <f t="shared" si="3"/>
        <v/>
      </c>
      <c r="C127" s="72" t="str">
        <f t="shared" si="4"/>
        <v/>
      </c>
      <c r="D127" s="20"/>
      <c r="E127" s="19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21"/>
    </row>
    <row r="128" spans="1:46" x14ac:dyDescent="0.2">
      <c r="A128" s="70">
        <f t="shared" si="5"/>
        <v>0</v>
      </c>
      <c r="B128" s="71" t="str">
        <f t="shared" si="3"/>
        <v/>
      </c>
      <c r="C128" s="72" t="str">
        <f t="shared" si="4"/>
        <v/>
      </c>
      <c r="D128" s="20"/>
      <c r="E128" s="19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21"/>
    </row>
    <row r="129" spans="1:46" x14ac:dyDescent="0.2">
      <c r="A129" s="70">
        <f t="shared" si="5"/>
        <v>0</v>
      </c>
      <c r="B129" s="71" t="str">
        <f t="shared" si="3"/>
        <v/>
      </c>
      <c r="C129" s="72" t="str">
        <f t="shared" si="4"/>
        <v/>
      </c>
      <c r="D129" s="20"/>
      <c r="E129" s="19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21"/>
    </row>
    <row r="130" spans="1:46" x14ac:dyDescent="0.2">
      <c r="A130" s="70">
        <f t="shared" si="5"/>
        <v>0</v>
      </c>
      <c r="B130" s="71" t="str">
        <f t="shared" si="3"/>
        <v/>
      </c>
      <c r="C130" s="72" t="str">
        <f t="shared" si="4"/>
        <v/>
      </c>
      <c r="D130" s="20"/>
      <c r="E130" s="19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21"/>
    </row>
    <row r="131" spans="1:46" x14ac:dyDescent="0.2">
      <c r="A131" s="70">
        <f t="shared" si="5"/>
        <v>0</v>
      </c>
      <c r="B131" s="71" t="str">
        <f t="shared" si="3"/>
        <v/>
      </c>
      <c r="C131" s="72" t="str">
        <f t="shared" si="4"/>
        <v/>
      </c>
      <c r="D131" s="20"/>
      <c r="E131" s="19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21"/>
    </row>
    <row r="132" spans="1:46" x14ac:dyDescent="0.2">
      <c r="A132" s="70">
        <f t="shared" si="5"/>
        <v>0</v>
      </c>
      <c r="B132" s="71" t="str">
        <f t="shared" si="3"/>
        <v/>
      </c>
      <c r="C132" s="72" t="str">
        <f t="shared" si="4"/>
        <v/>
      </c>
      <c r="D132" s="20"/>
      <c r="E132" s="19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21"/>
    </row>
    <row r="133" spans="1:46" x14ac:dyDescent="0.2">
      <c r="A133" s="70">
        <f t="shared" si="5"/>
        <v>0</v>
      </c>
      <c r="B133" s="71" t="str">
        <f t="shared" si="3"/>
        <v/>
      </c>
      <c r="C133" s="72" t="str">
        <f t="shared" si="4"/>
        <v/>
      </c>
      <c r="D133" s="20"/>
      <c r="E133" s="19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21"/>
    </row>
    <row r="134" spans="1:46" x14ac:dyDescent="0.2">
      <c r="A134" s="70">
        <f t="shared" si="5"/>
        <v>0</v>
      </c>
      <c r="B134" s="71" t="str">
        <f t="shared" si="3"/>
        <v/>
      </c>
      <c r="C134" s="72" t="str">
        <f t="shared" si="4"/>
        <v/>
      </c>
      <c r="D134" s="20"/>
      <c r="E134" s="19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21"/>
    </row>
    <row r="135" spans="1:46" x14ac:dyDescent="0.2">
      <c r="A135" s="70">
        <f t="shared" si="5"/>
        <v>0</v>
      </c>
      <c r="B135" s="71" t="str">
        <f t="shared" si="3"/>
        <v/>
      </c>
      <c r="C135" s="72" t="str">
        <f t="shared" si="4"/>
        <v/>
      </c>
      <c r="D135" s="20"/>
      <c r="E135" s="19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21"/>
    </row>
    <row r="136" spans="1:46" x14ac:dyDescent="0.2">
      <c r="A136" s="70">
        <f t="shared" si="5"/>
        <v>0</v>
      </c>
      <c r="B136" s="71" t="str">
        <f t="shared" si="3"/>
        <v/>
      </c>
      <c r="C136" s="72" t="str">
        <f t="shared" si="4"/>
        <v/>
      </c>
      <c r="D136" s="20"/>
      <c r="E136" s="19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21"/>
    </row>
    <row r="137" spans="1:46" x14ac:dyDescent="0.2">
      <c r="A137" s="70">
        <f t="shared" si="5"/>
        <v>0</v>
      </c>
      <c r="B137" s="71" t="str">
        <f t="shared" si="3"/>
        <v/>
      </c>
      <c r="C137" s="72" t="str">
        <f t="shared" si="4"/>
        <v/>
      </c>
      <c r="D137" s="20"/>
      <c r="E137" s="19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21"/>
    </row>
    <row r="138" spans="1:46" x14ac:dyDescent="0.2">
      <c r="A138" s="70">
        <f t="shared" si="5"/>
        <v>0</v>
      </c>
      <c r="B138" s="71" t="str">
        <f t="shared" si="3"/>
        <v/>
      </c>
      <c r="C138" s="72" t="str">
        <f t="shared" si="4"/>
        <v/>
      </c>
      <c r="D138" s="20"/>
      <c r="E138" s="19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21"/>
    </row>
    <row r="139" spans="1:46" x14ac:dyDescent="0.2">
      <c r="A139" s="70">
        <f t="shared" si="5"/>
        <v>0</v>
      </c>
      <c r="B139" s="71" t="str">
        <f t="shared" si="3"/>
        <v/>
      </c>
      <c r="C139" s="72" t="str">
        <f t="shared" si="4"/>
        <v/>
      </c>
      <c r="D139" s="20"/>
      <c r="E139" s="19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21"/>
    </row>
    <row r="140" spans="1:46" x14ac:dyDescent="0.2">
      <c r="A140" s="70">
        <f t="shared" si="5"/>
        <v>0</v>
      </c>
      <c r="B140" s="71" t="str">
        <f t="shared" si="3"/>
        <v/>
      </c>
      <c r="C140" s="72" t="str">
        <f t="shared" si="4"/>
        <v/>
      </c>
      <c r="D140" s="20"/>
      <c r="E140" s="19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21"/>
    </row>
    <row r="141" spans="1:46" x14ac:dyDescent="0.2">
      <c r="A141" s="70">
        <f t="shared" si="5"/>
        <v>0</v>
      </c>
      <c r="B141" s="71" t="str">
        <f t="shared" si="3"/>
        <v/>
      </c>
      <c r="C141" s="72" t="str">
        <f t="shared" si="4"/>
        <v/>
      </c>
      <c r="D141" s="20"/>
      <c r="E141" s="19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21"/>
    </row>
    <row r="142" spans="1:46" x14ac:dyDescent="0.2">
      <c r="A142" s="70">
        <f t="shared" si="5"/>
        <v>0</v>
      </c>
      <c r="B142" s="71" t="str">
        <f t="shared" si="3"/>
        <v/>
      </c>
      <c r="C142" s="72" t="str">
        <f t="shared" si="4"/>
        <v/>
      </c>
      <c r="D142" s="20"/>
      <c r="E142" s="19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21"/>
    </row>
    <row r="143" spans="1:46" x14ac:dyDescent="0.2">
      <c r="A143" s="70">
        <f t="shared" si="5"/>
        <v>0</v>
      </c>
      <c r="B143" s="71" t="str">
        <f t="shared" si="3"/>
        <v/>
      </c>
      <c r="C143" s="72" t="str">
        <f t="shared" si="4"/>
        <v/>
      </c>
      <c r="D143" s="20"/>
      <c r="E143" s="19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21"/>
    </row>
    <row r="144" spans="1:46" x14ac:dyDescent="0.2">
      <c r="A144" s="70">
        <f t="shared" si="5"/>
        <v>0</v>
      </c>
      <c r="B144" s="71" t="str">
        <f t="shared" si="3"/>
        <v/>
      </c>
      <c r="C144" s="72" t="str">
        <f t="shared" si="4"/>
        <v/>
      </c>
      <c r="D144" s="20"/>
      <c r="E144" s="19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21"/>
    </row>
    <row r="145" spans="1:46" x14ac:dyDescent="0.2">
      <c r="A145" s="70">
        <f t="shared" si="5"/>
        <v>0</v>
      </c>
      <c r="B145" s="71" t="str">
        <f t="shared" si="3"/>
        <v/>
      </c>
      <c r="C145" s="72" t="str">
        <f t="shared" si="4"/>
        <v/>
      </c>
      <c r="D145" s="20"/>
      <c r="E145" s="19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21"/>
    </row>
    <row r="146" spans="1:46" x14ac:dyDescent="0.2">
      <c r="A146" s="70">
        <f t="shared" si="5"/>
        <v>0</v>
      </c>
      <c r="B146" s="71" t="str">
        <f t="shared" si="3"/>
        <v/>
      </c>
      <c r="C146" s="72" t="str">
        <f t="shared" si="4"/>
        <v/>
      </c>
      <c r="D146" s="20"/>
      <c r="E146" s="19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21"/>
    </row>
    <row r="147" spans="1:46" x14ac:dyDescent="0.2">
      <c r="A147" s="70">
        <f t="shared" si="5"/>
        <v>0</v>
      </c>
      <c r="B147" s="71" t="str">
        <f t="shared" si="3"/>
        <v/>
      </c>
      <c r="C147" s="72" t="str">
        <f t="shared" si="4"/>
        <v/>
      </c>
      <c r="D147" s="20"/>
      <c r="E147" s="19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21"/>
    </row>
    <row r="148" spans="1:46" x14ac:dyDescent="0.2">
      <c r="A148" s="70">
        <f t="shared" si="5"/>
        <v>0</v>
      </c>
      <c r="B148" s="71" t="str">
        <f t="shared" si="3"/>
        <v/>
      </c>
      <c r="C148" s="72" t="str">
        <f t="shared" si="4"/>
        <v/>
      </c>
      <c r="D148" s="20"/>
      <c r="E148" s="19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21"/>
    </row>
    <row r="149" spans="1:46" x14ac:dyDescent="0.2">
      <c r="A149" s="70">
        <f t="shared" si="5"/>
        <v>0</v>
      </c>
      <c r="B149" s="71" t="str">
        <f t="shared" ref="B149:B212" si="6">IF(COUNT(F149:AS149)&gt;0,SUM(F149:AS149),"")</f>
        <v/>
      </c>
      <c r="C149" s="72" t="str">
        <f t="shared" ref="C149:C212" si="7">IF(COUNT(F149:AS149)&gt;0,B149/COUNT(F149:AS149),"")</f>
        <v/>
      </c>
      <c r="D149" s="20"/>
      <c r="E149" s="19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21"/>
    </row>
    <row r="150" spans="1:46" x14ac:dyDescent="0.2">
      <c r="A150" s="70">
        <f t="shared" ref="A150:A213" si="8">IF(A149=0,0,(IF($F$10&gt;A149,A149+1,0)))</f>
        <v>0</v>
      </c>
      <c r="B150" s="71" t="str">
        <f t="shared" si="6"/>
        <v/>
      </c>
      <c r="C150" s="72" t="str">
        <f t="shared" si="7"/>
        <v/>
      </c>
      <c r="D150" s="20"/>
      <c r="E150" s="19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21"/>
    </row>
    <row r="151" spans="1:46" x14ac:dyDescent="0.2">
      <c r="A151" s="70">
        <f t="shared" si="8"/>
        <v>0</v>
      </c>
      <c r="B151" s="71" t="str">
        <f t="shared" si="6"/>
        <v/>
      </c>
      <c r="C151" s="72" t="str">
        <f t="shared" si="7"/>
        <v/>
      </c>
      <c r="D151" s="20"/>
      <c r="E151" s="19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21"/>
    </row>
    <row r="152" spans="1:46" x14ac:dyDescent="0.2">
      <c r="A152" s="70">
        <f t="shared" si="8"/>
        <v>0</v>
      </c>
      <c r="B152" s="71" t="str">
        <f t="shared" si="6"/>
        <v/>
      </c>
      <c r="C152" s="72" t="str">
        <f t="shared" si="7"/>
        <v/>
      </c>
      <c r="D152" s="20"/>
      <c r="E152" s="19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21"/>
    </row>
    <row r="153" spans="1:46" x14ac:dyDescent="0.2">
      <c r="A153" s="70">
        <f t="shared" si="8"/>
        <v>0</v>
      </c>
      <c r="B153" s="71" t="str">
        <f t="shared" si="6"/>
        <v/>
      </c>
      <c r="C153" s="72" t="str">
        <f t="shared" si="7"/>
        <v/>
      </c>
      <c r="D153" s="20"/>
      <c r="E153" s="19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21"/>
    </row>
    <row r="154" spans="1:46" x14ac:dyDescent="0.2">
      <c r="A154" s="70">
        <f t="shared" si="8"/>
        <v>0</v>
      </c>
      <c r="B154" s="71" t="str">
        <f t="shared" si="6"/>
        <v/>
      </c>
      <c r="C154" s="72" t="str">
        <f t="shared" si="7"/>
        <v/>
      </c>
      <c r="D154" s="20"/>
      <c r="E154" s="19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21"/>
    </row>
    <row r="155" spans="1:46" x14ac:dyDescent="0.2">
      <c r="A155" s="70">
        <f t="shared" si="8"/>
        <v>0</v>
      </c>
      <c r="B155" s="71" t="str">
        <f t="shared" si="6"/>
        <v/>
      </c>
      <c r="C155" s="72" t="str">
        <f t="shared" si="7"/>
        <v/>
      </c>
      <c r="D155" s="20"/>
      <c r="E155" s="19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21"/>
    </row>
    <row r="156" spans="1:46" x14ac:dyDescent="0.2">
      <c r="A156" s="70">
        <f t="shared" si="8"/>
        <v>0</v>
      </c>
      <c r="B156" s="71" t="str">
        <f t="shared" si="6"/>
        <v/>
      </c>
      <c r="C156" s="72" t="str">
        <f t="shared" si="7"/>
        <v/>
      </c>
      <c r="D156" s="20"/>
      <c r="E156" s="19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21"/>
    </row>
    <row r="157" spans="1:46" x14ac:dyDescent="0.2">
      <c r="A157" s="70">
        <f t="shared" si="8"/>
        <v>0</v>
      </c>
      <c r="B157" s="71" t="str">
        <f t="shared" si="6"/>
        <v/>
      </c>
      <c r="C157" s="72" t="str">
        <f t="shared" si="7"/>
        <v/>
      </c>
      <c r="D157" s="20"/>
      <c r="E157" s="19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21"/>
    </row>
    <row r="158" spans="1:46" x14ac:dyDescent="0.2">
      <c r="A158" s="70">
        <f t="shared" si="8"/>
        <v>0</v>
      </c>
      <c r="B158" s="71" t="str">
        <f t="shared" si="6"/>
        <v/>
      </c>
      <c r="C158" s="72" t="str">
        <f t="shared" si="7"/>
        <v/>
      </c>
      <c r="D158" s="20"/>
      <c r="E158" s="19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21"/>
    </row>
    <row r="159" spans="1:46" x14ac:dyDescent="0.2">
      <c r="A159" s="70">
        <f t="shared" si="8"/>
        <v>0</v>
      </c>
      <c r="B159" s="71" t="str">
        <f t="shared" si="6"/>
        <v/>
      </c>
      <c r="C159" s="72" t="str">
        <f t="shared" si="7"/>
        <v/>
      </c>
      <c r="D159" s="20"/>
      <c r="E159" s="19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21"/>
    </row>
    <row r="160" spans="1:46" x14ac:dyDescent="0.2">
      <c r="A160" s="70">
        <f t="shared" si="8"/>
        <v>0</v>
      </c>
      <c r="B160" s="71" t="str">
        <f t="shared" si="6"/>
        <v/>
      </c>
      <c r="C160" s="72" t="str">
        <f t="shared" si="7"/>
        <v/>
      </c>
      <c r="D160" s="20"/>
      <c r="E160" s="19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21"/>
    </row>
    <row r="161" spans="1:46" x14ac:dyDescent="0.2">
      <c r="A161" s="70">
        <f t="shared" si="8"/>
        <v>0</v>
      </c>
      <c r="B161" s="71" t="str">
        <f t="shared" si="6"/>
        <v/>
      </c>
      <c r="C161" s="72" t="str">
        <f t="shared" si="7"/>
        <v/>
      </c>
      <c r="D161" s="20"/>
      <c r="E161" s="19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21"/>
    </row>
    <row r="162" spans="1:46" x14ac:dyDescent="0.2">
      <c r="A162" s="70">
        <f t="shared" si="8"/>
        <v>0</v>
      </c>
      <c r="B162" s="71" t="str">
        <f t="shared" si="6"/>
        <v/>
      </c>
      <c r="C162" s="72" t="str">
        <f t="shared" si="7"/>
        <v/>
      </c>
      <c r="D162" s="20"/>
      <c r="E162" s="19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21"/>
    </row>
    <row r="163" spans="1:46" x14ac:dyDescent="0.2">
      <c r="A163" s="70">
        <f t="shared" si="8"/>
        <v>0</v>
      </c>
      <c r="B163" s="71" t="str">
        <f t="shared" si="6"/>
        <v/>
      </c>
      <c r="C163" s="72" t="str">
        <f t="shared" si="7"/>
        <v/>
      </c>
      <c r="D163" s="20"/>
      <c r="E163" s="19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21"/>
    </row>
    <row r="164" spans="1:46" x14ac:dyDescent="0.2">
      <c r="A164" s="70">
        <f t="shared" si="8"/>
        <v>0</v>
      </c>
      <c r="B164" s="71" t="str">
        <f t="shared" si="6"/>
        <v/>
      </c>
      <c r="C164" s="72" t="str">
        <f t="shared" si="7"/>
        <v/>
      </c>
      <c r="D164" s="20"/>
      <c r="E164" s="19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21"/>
    </row>
    <row r="165" spans="1:46" x14ac:dyDescent="0.2">
      <c r="A165" s="70">
        <f t="shared" si="8"/>
        <v>0</v>
      </c>
      <c r="B165" s="71" t="str">
        <f t="shared" si="6"/>
        <v/>
      </c>
      <c r="C165" s="72" t="str">
        <f t="shared" si="7"/>
        <v/>
      </c>
      <c r="D165" s="20"/>
      <c r="E165" s="19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21"/>
    </row>
    <row r="166" spans="1:46" x14ac:dyDescent="0.2">
      <c r="A166" s="70">
        <f t="shared" si="8"/>
        <v>0</v>
      </c>
      <c r="B166" s="71" t="str">
        <f t="shared" si="6"/>
        <v/>
      </c>
      <c r="C166" s="72" t="str">
        <f t="shared" si="7"/>
        <v/>
      </c>
      <c r="D166" s="20"/>
      <c r="E166" s="19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21"/>
    </row>
    <row r="167" spans="1:46" x14ac:dyDescent="0.2">
      <c r="A167" s="70">
        <f t="shared" si="8"/>
        <v>0</v>
      </c>
      <c r="B167" s="71" t="str">
        <f t="shared" si="6"/>
        <v/>
      </c>
      <c r="C167" s="72" t="str">
        <f t="shared" si="7"/>
        <v/>
      </c>
      <c r="D167" s="20"/>
      <c r="E167" s="19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21"/>
    </row>
    <row r="168" spans="1:46" x14ac:dyDescent="0.2">
      <c r="A168" s="70">
        <f t="shared" si="8"/>
        <v>0</v>
      </c>
      <c r="B168" s="71" t="str">
        <f t="shared" si="6"/>
        <v/>
      </c>
      <c r="C168" s="72" t="str">
        <f t="shared" si="7"/>
        <v/>
      </c>
      <c r="D168" s="20"/>
      <c r="E168" s="19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21"/>
    </row>
    <row r="169" spans="1:46" x14ac:dyDescent="0.2">
      <c r="A169" s="70">
        <f t="shared" si="8"/>
        <v>0</v>
      </c>
      <c r="B169" s="71" t="str">
        <f t="shared" si="6"/>
        <v/>
      </c>
      <c r="C169" s="72" t="str">
        <f t="shared" si="7"/>
        <v/>
      </c>
      <c r="D169" s="20"/>
      <c r="E169" s="19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21"/>
    </row>
    <row r="170" spans="1:46" x14ac:dyDescent="0.2">
      <c r="A170" s="70">
        <f t="shared" si="8"/>
        <v>0</v>
      </c>
      <c r="B170" s="71" t="str">
        <f t="shared" si="6"/>
        <v/>
      </c>
      <c r="C170" s="72" t="str">
        <f t="shared" si="7"/>
        <v/>
      </c>
      <c r="D170" s="20"/>
      <c r="E170" s="19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21"/>
    </row>
    <row r="171" spans="1:46" x14ac:dyDescent="0.2">
      <c r="A171" s="70">
        <f t="shared" si="8"/>
        <v>0</v>
      </c>
      <c r="B171" s="71" t="str">
        <f t="shared" si="6"/>
        <v/>
      </c>
      <c r="C171" s="72" t="str">
        <f t="shared" si="7"/>
        <v/>
      </c>
      <c r="D171" s="20"/>
      <c r="E171" s="19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21"/>
    </row>
    <row r="172" spans="1:46" x14ac:dyDescent="0.2">
      <c r="A172" s="70">
        <f t="shared" si="8"/>
        <v>0</v>
      </c>
      <c r="B172" s="71" t="str">
        <f t="shared" si="6"/>
        <v/>
      </c>
      <c r="C172" s="72" t="str">
        <f t="shared" si="7"/>
        <v/>
      </c>
      <c r="D172" s="20"/>
      <c r="E172" s="19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21"/>
    </row>
    <row r="173" spans="1:46" x14ac:dyDescent="0.2">
      <c r="A173" s="70">
        <f t="shared" si="8"/>
        <v>0</v>
      </c>
      <c r="B173" s="71" t="str">
        <f t="shared" si="6"/>
        <v/>
      </c>
      <c r="C173" s="72" t="str">
        <f t="shared" si="7"/>
        <v/>
      </c>
      <c r="D173" s="20"/>
      <c r="E173" s="19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21"/>
    </row>
    <row r="174" spans="1:46" x14ac:dyDescent="0.2">
      <c r="A174" s="70">
        <f t="shared" si="8"/>
        <v>0</v>
      </c>
      <c r="B174" s="71" t="str">
        <f t="shared" si="6"/>
        <v/>
      </c>
      <c r="C174" s="72" t="str">
        <f t="shared" si="7"/>
        <v/>
      </c>
      <c r="D174" s="20"/>
      <c r="E174" s="19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21"/>
    </row>
    <row r="175" spans="1:46" x14ac:dyDescent="0.2">
      <c r="A175" s="70">
        <f t="shared" si="8"/>
        <v>0</v>
      </c>
      <c r="B175" s="71" t="str">
        <f t="shared" si="6"/>
        <v/>
      </c>
      <c r="C175" s="72" t="str">
        <f t="shared" si="7"/>
        <v/>
      </c>
      <c r="D175" s="20"/>
      <c r="E175" s="19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21"/>
    </row>
    <row r="176" spans="1:46" x14ac:dyDescent="0.2">
      <c r="A176" s="70">
        <f t="shared" si="8"/>
        <v>0</v>
      </c>
      <c r="B176" s="71" t="str">
        <f t="shared" si="6"/>
        <v/>
      </c>
      <c r="C176" s="72" t="str">
        <f t="shared" si="7"/>
        <v/>
      </c>
      <c r="D176" s="20"/>
      <c r="E176" s="19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21"/>
    </row>
    <row r="177" spans="1:46" x14ac:dyDescent="0.2">
      <c r="A177" s="70">
        <f t="shared" si="8"/>
        <v>0</v>
      </c>
      <c r="B177" s="71" t="str">
        <f t="shared" si="6"/>
        <v/>
      </c>
      <c r="C177" s="72" t="str">
        <f t="shared" si="7"/>
        <v/>
      </c>
      <c r="D177" s="20"/>
      <c r="E177" s="19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21"/>
    </row>
    <row r="178" spans="1:46" x14ac:dyDescent="0.2">
      <c r="A178" s="70">
        <f t="shared" si="8"/>
        <v>0</v>
      </c>
      <c r="B178" s="71" t="str">
        <f t="shared" si="6"/>
        <v/>
      </c>
      <c r="C178" s="72" t="str">
        <f t="shared" si="7"/>
        <v/>
      </c>
      <c r="D178" s="20"/>
      <c r="E178" s="19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21"/>
    </row>
    <row r="179" spans="1:46" x14ac:dyDescent="0.2">
      <c r="A179" s="70">
        <f t="shared" si="8"/>
        <v>0</v>
      </c>
      <c r="B179" s="71" t="str">
        <f t="shared" si="6"/>
        <v/>
      </c>
      <c r="C179" s="72" t="str">
        <f t="shared" si="7"/>
        <v/>
      </c>
      <c r="D179" s="20"/>
      <c r="E179" s="19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21"/>
    </row>
    <row r="180" spans="1:46" x14ac:dyDescent="0.2">
      <c r="A180" s="70">
        <f t="shared" si="8"/>
        <v>0</v>
      </c>
      <c r="B180" s="71" t="str">
        <f t="shared" si="6"/>
        <v/>
      </c>
      <c r="C180" s="72" t="str">
        <f t="shared" si="7"/>
        <v/>
      </c>
      <c r="D180" s="20"/>
      <c r="E180" s="19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21"/>
    </row>
    <row r="181" spans="1:46" x14ac:dyDescent="0.2">
      <c r="A181" s="70">
        <f t="shared" si="8"/>
        <v>0</v>
      </c>
      <c r="B181" s="71" t="str">
        <f t="shared" si="6"/>
        <v/>
      </c>
      <c r="C181" s="72" t="str">
        <f t="shared" si="7"/>
        <v/>
      </c>
      <c r="D181" s="20"/>
      <c r="E181" s="19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21"/>
    </row>
    <row r="182" spans="1:46" x14ac:dyDescent="0.2">
      <c r="A182" s="70">
        <f t="shared" si="8"/>
        <v>0</v>
      </c>
      <c r="B182" s="71" t="str">
        <f t="shared" si="6"/>
        <v/>
      </c>
      <c r="C182" s="72" t="str">
        <f t="shared" si="7"/>
        <v/>
      </c>
      <c r="D182" s="20"/>
      <c r="E182" s="19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21"/>
    </row>
    <row r="183" spans="1:46" x14ac:dyDescent="0.2">
      <c r="A183" s="70">
        <f t="shared" si="8"/>
        <v>0</v>
      </c>
      <c r="B183" s="71" t="str">
        <f t="shared" si="6"/>
        <v/>
      </c>
      <c r="C183" s="72" t="str">
        <f t="shared" si="7"/>
        <v/>
      </c>
      <c r="D183" s="20"/>
      <c r="E183" s="19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21"/>
    </row>
    <row r="184" spans="1:46" x14ac:dyDescent="0.2">
      <c r="A184" s="70">
        <f t="shared" si="8"/>
        <v>0</v>
      </c>
      <c r="B184" s="71" t="str">
        <f t="shared" si="6"/>
        <v/>
      </c>
      <c r="C184" s="72" t="str">
        <f t="shared" si="7"/>
        <v/>
      </c>
      <c r="D184" s="20"/>
      <c r="E184" s="19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21"/>
    </row>
    <row r="185" spans="1:46" x14ac:dyDescent="0.2">
      <c r="A185" s="70">
        <f t="shared" si="8"/>
        <v>0</v>
      </c>
      <c r="B185" s="71" t="str">
        <f t="shared" si="6"/>
        <v/>
      </c>
      <c r="C185" s="72" t="str">
        <f t="shared" si="7"/>
        <v/>
      </c>
      <c r="D185" s="20"/>
      <c r="E185" s="19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21"/>
    </row>
    <row r="186" spans="1:46" x14ac:dyDescent="0.2">
      <c r="A186" s="70">
        <f t="shared" si="8"/>
        <v>0</v>
      </c>
      <c r="B186" s="71" t="str">
        <f t="shared" si="6"/>
        <v/>
      </c>
      <c r="C186" s="72" t="str">
        <f t="shared" si="7"/>
        <v/>
      </c>
      <c r="D186" s="20"/>
      <c r="E186" s="19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21"/>
    </row>
    <row r="187" spans="1:46" x14ac:dyDescent="0.2">
      <c r="A187" s="70">
        <f t="shared" si="8"/>
        <v>0</v>
      </c>
      <c r="B187" s="71" t="str">
        <f t="shared" si="6"/>
        <v/>
      </c>
      <c r="C187" s="72" t="str">
        <f t="shared" si="7"/>
        <v/>
      </c>
      <c r="D187" s="20"/>
      <c r="E187" s="19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21"/>
    </row>
    <row r="188" spans="1:46" x14ac:dyDescent="0.2">
      <c r="A188" s="70">
        <f t="shared" si="8"/>
        <v>0</v>
      </c>
      <c r="B188" s="71" t="str">
        <f t="shared" si="6"/>
        <v/>
      </c>
      <c r="C188" s="72" t="str">
        <f t="shared" si="7"/>
        <v/>
      </c>
      <c r="D188" s="20"/>
      <c r="E188" s="19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21"/>
    </row>
    <row r="189" spans="1:46" x14ac:dyDescent="0.2">
      <c r="A189" s="70">
        <f t="shared" si="8"/>
        <v>0</v>
      </c>
      <c r="B189" s="71" t="str">
        <f t="shared" si="6"/>
        <v/>
      </c>
      <c r="C189" s="72" t="str">
        <f t="shared" si="7"/>
        <v/>
      </c>
      <c r="D189" s="20"/>
      <c r="E189" s="19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21"/>
    </row>
    <row r="190" spans="1:46" x14ac:dyDescent="0.2">
      <c r="A190" s="70">
        <f t="shared" si="8"/>
        <v>0</v>
      </c>
      <c r="B190" s="71" t="str">
        <f t="shared" si="6"/>
        <v/>
      </c>
      <c r="C190" s="72" t="str">
        <f t="shared" si="7"/>
        <v/>
      </c>
      <c r="D190" s="20"/>
      <c r="E190" s="19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21"/>
    </row>
    <row r="191" spans="1:46" x14ac:dyDescent="0.2">
      <c r="A191" s="70">
        <f t="shared" si="8"/>
        <v>0</v>
      </c>
      <c r="B191" s="71" t="str">
        <f t="shared" si="6"/>
        <v/>
      </c>
      <c r="C191" s="72" t="str">
        <f t="shared" si="7"/>
        <v/>
      </c>
      <c r="D191" s="20"/>
      <c r="E191" s="19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21"/>
    </row>
    <row r="192" spans="1:46" x14ac:dyDescent="0.2">
      <c r="A192" s="70">
        <f t="shared" si="8"/>
        <v>0</v>
      </c>
      <c r="B192" s="71" t="str">
        <f t="shared" si="6"/>
        <v/>
      </c>
      <c r="C192" s="72" t="str">
        <f t="shared" si="7"/>
        <v/>
      </c>
      <c r="D192" s="20"/>
      <c r="E192" s="19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21"/>
    </row>
    <row r="193" spans="1:46" x14ac:dyDescent="0.2">
      <c r="A193" s="70">
        <f t="shared" si="8"/>
        <v>0</v>
      </c>
      <c r="B193" s="71" t="str">
        <f t="shared" si="6"/>
        <v/>
      </c>
      <c r="C193" s="72" t="str">
        <f t="shared" si="7"/>
        <v/>
      </c>
      <c r="D193" s="20"/>
      <c r="E193" s="19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21"/>
    </row>
    <row r="194" spans="1:46" x14ac:dyDescent="0.2">
      <c r="A194" s="70">
        <f t="shared" si="8"/>
        <v>0</v>
      </c>
      <c r="B194" s="71" t="str">
        <f t="shared" si="6"/>
        <v/>
      </c>
      <c r="C194" s="72" t="str">
        <f t="shared" si="7"/>
        <v/>
      </c>
      <c r="D194" s="20"/>
      <c r="E194" s="19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21"/>
    </row>
    <row r="195" spans="1:46" x14ac:dyDescent="0.2">
      <c r="A195" s="70">
        <f t="shared" si="8"/>
        <v>0</v>
      </c>
      <c r="B195" s="71" t="str">
        <f t="shared" si="6"/>
        <v/>
      </c>
      <c r="C195" s="72" t="str">
        <f t="shared" si="7"/>
        <v/>
      </c>
      <c r="D195" s="20"/>
      <c r="E195" s="19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21"/>
    </row>
    <row r="196" spans="1:46" x14ac:dyDescent="0.2">
      <c r="A196" s="70">
        <f t="shared" si="8"/>
        <v>0</v>
      </c>
      <c r="B196" s="71" t="str">
        <f t="shared" si="6"/>
        <v/>
      </c>
      <c r="C196" s="72" t="str">
        <f t="shared" si="7"/>
        <v/>
      </c>
      <c r="D196" s="20"/>
      <c r="E196" s="19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21"/>
    </row>
    <row r="197" spans="1:46" x14ac:dyDescent="0.2">
      <c r="A197" s="70">
        <f t="shared" si="8"/>
        <v>0</v>
      </c>
      <c r="B197" s="71" t="str">
        <f t="shared" si="6"/>
        <v/>
      </c>
      <c r="C197" s="72" t="str">
        <f t="shared" si="7"/>
        <v/>
      </c>
      <c r="D197" s="20"/>
      <c r="E197" s="19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21"/>
    </row>
    <row r="198" spans="1:46" x14ac:dyDescent="0.2">
      <c r="A198" s="70">
        <f t="shared" si="8"/>
        <v>0</v>
      </c>
      <c r="B198" s="71" t="str">
        <f t="shared" si="6"/>
        <v/>
      </c>
      <c r="C198" s="72" t="str">
        <f t="shared" si="7"/>
        <v/>
      </c>
      <c r="D198" s="20"/>
      <c r="E198" s="19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21"/>
    </row>
    <row r="199" spans="1:46" x14ac:dyDescent="0.2">
      <c r="A199" s="70">
        <f t="shared" si="8"/>
        <v>0</v>
      </c>
      <c r="B199" s="71" t="str">
        <f t="shared" si="6"/>
        <v/>
      </c>
      <c r="C199" s="72" t="str">
        <f t="shared" si="7"/>
        <v/>
      </c>
      <c r="D199" s="20"/>
      <c r="E199" s="19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21"/>
    </row>
    <row r="200" spans="1:46" x14ac:dyDescent="0.2">
      <c r="A200" s="70">
        <f t="shared" si="8"/>
        <v>0</v>
      </c>
      <c r="B200" s="71" t="str">
        <f t="shared" si="6"/>
        <v/>
      </c>
      <c r="C200" s="72" t="str">
        <f t="shared" si="7"/>
        <v/>
      </c>
      <c r="D200" s="20"/>
      <c r="E200" s="19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21"/>
    </row>
    <row r="201" spans="1:46" x14ac:dyDescent="0.2">
      <c r="A201" s="70">
        <f t="shared" si="8"/>
        <v>0</v>
      </c>
      <c r="B201" s="71" t="str">
        <f t="shared" si="6"/>
        <v/>
      </c>
      <c r="C201" s="72" t="str">
        <f t="shared" si="7"/>
        <v/>
      </c>
      <c r="D201" s="20"/>
      <c r="E201" s="19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21"/>
    </row>
    <row r="202" spans="1:46" x14ac:dyDescent="0.2">
      <c r="A202" s="70">
        <f t="shared" si="8"/>
        <v>0</v>
      </c>
      <c r="B202" s="71" t="str">
        <f t="shared" si="6"/>
        <v/>
      </c>
      <c r="C202" s="72" t="str">
        <f t="shared" si="7"/>
        <v/>
      </c>
      <c r="D202" s="20"/>
      <c r="E202" s="19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21"/>
    </row>
    <row r="203" spans="1:46" x14ac:dyDescent="0.2">
      <c r="A203" s="70">
        <f t="shared" si="8"/>
        <v>0</v>
      </c>
      <c r="B203" s="71" t="str">
        <f t="shared" si="6"/>
        <v/>
      </c>
      <c r="C203" s="72" t="str">
        <f t="shared" si="7"/>
        <v/>
      </c>
      <c r="D203" s="20"/>
      <c r="E203" s="19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21"/>
    </row>
    <row r="204" spans="1:46" x14ac:dyDescent="0.2">
      <c r="A204" s="70">
        <f t="shared" si="8"/>
        <v>0</v>
      </c>
      <c r="B204" s="71" t="str">
        <f t="shared" si="6"/>
        <v/>
      </c>
      <c r="C204" s="72" t="str">
        <f t="shared" si="7"/>
        <v/>
      </c>
      <c r="D204" s="20"/>
      <c r="E204" s="19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21"/>
    </row>
    <row r="205" spans="1:46" x14ac:dyDescent="0.2">
      <c r="A205" s="70">
        <f t="shared" si="8"/>
        <v>0</v>
      </c>
      <c r="B205" s="71" t="str">
        <f t="shared" si="6"/>
        <v/>
      </c>
      <c r="C205" s="72" t="str">
        <f t="shared" si="7"/>
        <v/>
      </c>
      <c r="D205" s="20"/>
      <c r="E205" s="19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21"/>
    </row>
    <row r="206" spans="1:46" x14ac:dyDescent="0.2">
      <c r="A206" s="70">
        <f t="shared" si="8"/>
        <v>0</v>
      </c>
      <c r="B206" s="71" t="str">
        <f t="shared" si="6"/>
        <v/>
      </c>
      <c r="C206" s="72" t="str">
        <f t="shared" si="7"/>
        <v/>
      </c>
      <c r="D206" s="20"/>
      <c r="E206" s="19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21"/>
    </row>
    <row r="207" spans="1:46" x14ac:dyDescent="0.2">
      <c r="A207" s="70">
        <f t="shared" si="8"/>
        <v>0</v>
      </c>
      <c r="B207" s="71" t="str">
        <f t="shared" si="6"/>
        <v/>
      </c>
      <c r="C207" s="72" t="str">
        <f t="shared" si="7"/>
        <v/>
      </c>
      <c r="D207" s="20"/>
      <c r="E207" s="19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21"/>
    </row>
    <row r="208" spans="1:46" x14ac:dyDescent="0.2">
      <c r="A208" s="70">
        <f t="shared" si="8"/>
        <v>0</v>
      </c>
      <c r="B208" s="71" t="str">
        <f t="shared" si="6"/>
        <v/>
      </c>
      <c r="C208" s="72" t="str">
        <f t="shared" si="7"/>
        <v/>
      </c>
      <c r="D208" s="20"/>
      <c r="E208" s="19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21"/>
    </row>
    <row r="209" spans="1:46" x14ac:dyDescent="0.2">
      <c r="A209" s="70">
        <f t="shared" si="8"/>
        <v>0</v>
      </c>
      <c r="B209" s="71" t="str">
        <f t="shared" si="6"/>
        <v/>
      </c>
      <c r="C209" s="72" t="str">
        <f t="shared" si="7"/>
        <v/>
      </c>
      <c r="D209" s="20"/>
      <c r="E209" s="19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21"/>
    </row>
    <row r="210" spans="1:46" x14ac:dyDescent="0.2">
      <c r="A210" s="70">
        <f t="shared" si="8"/>
        <v>0</v>
      </c>
      <c r="B210" s="71" t="str">
        <f t="shared" si="6"/>
        <v/>
      </c>
      <c r="C210" s="72" t="str">
        <f t="shared" si="7"/>
        <v/>
      </c>
      <c r="D210" s="20"/>
      <c r="E210" s="19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21"/>
    </row>
    <row r="211" spans="1:46" x14ac:dyDescent="0.2">
      <c r="A211" s="70">
        <f t="shared" si="8"/>
        <v>0</v>
      </c>
      <c r="B211" s="71" t="str">
        <f t="shared" si="6"/>
        <v/>
      </c>
      <c r="C211" s="72" t="str">
        <f t="shared" si="7"/>
        <v/>
      </c>
      <c r="D211" s="20"/>
      <c r="E211" s="19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21"/>
    </row>
    <row r="212" spans="1:46" x14ac:dyDescent="0.2">
      <c r="A212" s="70">
        <f t="shared" si="8"/>
        <v>0</v>
      </c>
      <c r="B212" s="71" t="str">
        <f t="shared" si="6"/>
        <v/>
      </c>
      <c r="C212" s="72" t="str">
        <f t="shared" si="7"/>
        <v/>
      </c>
      <c r="D212" s="20"/>
      <c r="E212" s="19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21"/>
    </row>
    <row r="213" spans="1:46" x14ac:dyDescent="0.2">
      <c r="A213" s="70">
        <f t="shared" si="8"/>
        <v>0</v>
      </c>
      <c r="B213" s="71" t="str">
        <f t="shared" ref="B213:B276" si="9">IF(COUNT(F213:AS213)&gt;0,SUM(F213:AS213),"")</f>
        <v/>
      </c>
      <c r="C213" s="72" t="str">
        <f t="shared" ref="C213:C276" si="10">IF(COUNT(F213:AS213)&gt;0,B213/COUNT(F213:AS213),"")</f>
        <v/>
      </c>
      <c r="D213" s="20"/>
      <c r="E213" s="19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21"/>
    </row>
    <row r="214" spans="1:46" x14ac:dyDescent="0.2">
      <c r="A214" s="70">
        <f t="shared" ref="A214:A277" si="11">IF(A213=0,0,(IF($F$10&gt;A213,A213+1,0)))</f>
        <v>0</v>
      </c>
      <c r="B214" s="71" t="str">
        <f t="shared" si="9"/>
        <v/>
      </c>
      <c r="C214" s="72" t="str">
        <f t="shared" si="10"/>
        <v/>
      </c>
      <c r="D214" s="20"/>
      <c r="E214" s="19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21"/>
    </row>
    <row r="215" spans="1:46" x14ac:dyDescent="0.2">
      <c r="A215" s="70">
        <f t="shared" si="11"/>
        <v>0</v>
      </c>
      <c r="B215" s="71" t="str">
        <f t="shared" si="9"/>
        <v/>
      </c>
      <c r="C215" s="72" t="str">
        <f t="shared" si="10"/>
        <v/>
      </c>
      <c r="D215" s="20"/>
      <c r="E215" s="19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21"/>
    </row>
    <row r="216" spans="1:46" x14ac:dyDescent="0.2">
      <c r="A216" s="70">
        <f t="shared" si="11"/>
        <v>0</v>
      </c>
      <c r="B216" s="71" t="str">
        <f t="shared" si="9"/>
        <v/>
      </c>
      <c r="C216" s="72" t="str">
        <f t="shared" si="10"/>
        <v/>
      </c>
      <c r="D216" s="20"/>
      <c r="E216" s="19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21"/>
    </row>
    <row r="217" spans="1:46" x14ac:dyDescent="0.2">
      <c r="A217" s="70">
        <f t="shared" si="11"/>
        <v>0</v>
      </c>
      <c r="B217" s="71" t="str">
        <f t="shared" si="9"/>
        <v/>
      </c>
      <c r="C217" s="72" t="str">
        <f t="shared" si="10"/>
        <v/>
      </c>
      <c r="D217" s="20"/>
      <c r="E217" s="19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21"/>
    </row>
    <row r="218" spans="1:46" x14ac:dyDescent="0.2">
      <c r="A218" s="70">
        <f t="shared" si="11"/>
        <v>0</v>
      </c>
      <c r="B218" s="71" t="str">
        <f t="shared" si="9"/>
        <v/>
      </c>
      <c r="C218" s="72" t="str">
        <f t="shared" si="10"/>
        <v/>
      </c>
      <c r="D218" s="20"/>
      <c r="E218" s="19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21"/>
    </row>
    <row r="219" spans="1:46" x14ac:dyDescent="0.2">
      <c r="A219" s="70">
        <f t="shared" si="11"/>
        <v>0</v>
      </c>
      <c r="B219" s="71" t="str">
        <f t="shared" si="9"/>
        <v/>
      </c>
      <c r="C219" s="72" t="str">
        <f t="shared" si="10"/>
        <v/>
      </c>
      <c r="D219" s="20"/>
      <c r="E219" s="19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21"/>
    </row>
    <row r="220" spans="1:46" x14ac:dyDescent="0.2">
      <c r="A220" s="70">
        <f t="shared" si="11"/>
        <v>0</v>
      </c>
      <c r="B220" s="71" t="str">
        <f t="shared" si="9"/>
        <v/>
      </c>
      <c r="C220" s="72" t="str">
        <f t="shared" si="10"/>
        <v/>
      </c>
      <c r="D220" s="20"/>
      <c r="E220" s="19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21"/>
    </row>
    <row r="221" spans="1:46" x14ac:dyDescent="0.2">
      <c r="A221" s="70">
        <f t="shared" si="11"/>
        <v>0</v>
      </c>
      <c r="B221" s="71" t="str">
        <f t="shared" si="9"/>
        <v/>
      </c>
      <c r="C221" s="72" t="str">
        <f t="shared" si="10"/>
        <v/>
      </c>
      <c r="D221" s="20"/>
      <c r="E221" s="19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21"/>
    </row>
    <row r="222" spans="1:46" x14ac:dyDescent="0.2">
      <c r="A222" s="70">
        <f t="shared" si="11"/>
        <v>0</v>
      </c>
      <c r="B222" s="71" t="str">
        <f t="shared" si="9"/>
        <v/>
      </c>
      <c r="C222" s="72" t="str">
        <f t="shared" si="10"/>
        <v/>
      </c>
      <c r="D222" s="20"/>
      <c r="E222" s="19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21"/>
    </row>
    <row r="223" spans="1:46" x14ac:dyDescent="0.2">
      <c r="A223" s="70">
        <f t="shared" si="11"/>
        <v>0</v>
      </c>
      <c r="B223" s="71" t="str">
        <f t="shared" si="9"/>
        <v/>
      </c>
      <c r="C223" s="72" t="str">
        <f t="shared" si="10"/>
        <v/>
      </c>
      <c r="D223" s="20"/>
      <c r="E223" s="19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21"/>
    </row>
    <row r="224" spans="1:46" x14ac:dyDescent="0.2">
      <c r="A224" s="70">
        <f t="shared" si="11"/>
        <v>0</v>
      </c>
      <c r="B224" s="71" t="str">
        <f t="shared" si="9"/>
        <v/>
      </c>
      <c r="C224" s="72" t="str">
        <f t="shared" si="10"/>
        <v/>
      </c>
      <c r="D224" s="20"/>
      <c r="E224" s="19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21"/>
    </row>
    <row r="225" spans="1:46" x14ac:dyDescent="0.2">
      <c r="A225" s="70">
        <f t="shared" si="11"/>
        <v>0</v>
      </c>
      <c r="B225" s="71" t="str">
        <f t="shared" si="9"/>
        <v/>
      </c>
      <c r="C225" s="72" t="str">
        <f t="shared" si="10"/>
        <v/>
      </c>
      <c r="D225" s="20"/>
      <c r="E225" s="19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21"/>
    </row>
    <row r="226" spans="1:46" x14ac:dyDescent="0.2">
      <c r="A226" s="70">
        <f t="shared" si="11"/>
        <v>0</v>
      </c>
      <c r="B226" s="71" t="str">
        <f t="shared" si="9"/>
        <v/>
      </c>
      <c r="C226" s="72" t="str">
        <f t="shared" si="10"/>
        <v/>
      </c>
      <c r="D226" s="20"/>
      <c r="E226" s="19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21"/>
    </row>
    <row r="227" spans="1:46" x14ac:dyDescent="0.2">
      <c r="A227" s="70">
        <f t="shared" si="11"/>
        <v>0</v>
      </c>
      <c r="B227" s="71" t="str">
        <f t="shared" si="9"/>
        <v/>
      </c>
      <c r="C227" s="72" t="str">
        <f t="shared" si="10"/>
        <v/>
      </c>
      <c r="D227" s="20"/>
      <c r="E227" s="19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21"/>
    </row>
    <row r="228" spans="1:46" x14ac:dyDescent="0.2">
      <c r="A228" s="70">
        <f t="shared" si="11"/>
        <v>0</v>
      </c>
      <c r="B228" s="71" t="str">
        <f t="shared" si="9"/>
        <v/>
      </c>
      <c r="C228" s="72" t="str">
        <f t="shared" si="10"/>
        <v/>
      </c>
      <c r="D228" s="20"/>
      <c r="E228" s="19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21"/>
    </row>
    <row r="229" spans="1:46" x14ac:dyDescent="0.2">
      <c r="A229" s="70">
        <f t="shared" si="11"/>
        <v>0</v>
      </c>
      <c r="B229" s="71" t="str">
        <f t="shared" si="9"/>
        <v/>
      </c>
      <c r="C229" s="72" t="str">
        <f t="shared" si="10"/>
        <v/>
      </c>
      <c r="D229" s="20"/>
      <c r="E229" s="19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21"/>
    </row>
    <row r="230" spans="1:46" x14ac:dyDescent="0.2">
      <c r="A230" s="70">
        <f t="shared" si="11"/>
        <v>0</v>
      </c>
      <c r="B230" s="71" t="str">
        <f t="shared" si="9"/>
        <v/>
      </c>
      <c r="C230" s="72" t="str">
        <f t="shared" si="10"/>
        <v/>
      </c>
      <c r="D230" s="20"/>
      <c r="E230" s="19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21"/>
    </row>
    <row r="231" spans="1:46" x14ac:dyDescent="0.2">
      <c r="A231" s="70">
        <f t="shared" si="11"/>
        <v>0</v>
      </c>
      <c r="B231" s="71" t="str">
        <f t="shared" si="9"/>
        <v/>
      </c>
      <c r="C231" s="72" t="str">
        <f t="shared" si="10"/>
        <v/>
      </c>
      <c r="D231" s="20"/>
      <c r="E231" s="19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21"/>
    </row>
    <row r="232" spans="1:46" x14ac:dyDescent="0.2">
      <c r="A232" s="70">
        <f t="shared" si="11"/>
        <v>0</v>
      </c>
      <c r="B232" s="71" t="str">
        <f t="shared" si="9"/>
        <v/>
      </c>
      <c r="C232" s="72" t="str">
        <f t="shared" si="10"/>
        <v/>
      </c>
      <c r="D232" s="20"/>
      <c r="E232" s="19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21"/>
    </row>
    <row r="233" spans="1:46" x14ac:dyDescent="0.2">
      <c r="A233" s="70">
        <f t="shared" si="11"/>
        <v>0</v>
      </c>
      <c r="B233" s="71" t="str">
        <f t="shared" si="9"/>
        <v/>
      </c>
      <c r="C233" s="72" t="str">
        <f t="shared" si="10"/>
        <v/>
      </c>
      <c r="D233" s="20"/>
      <c r="E233" s="19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21"/>
    </row>
    <row r="234" spans="1:46" x14ac:dyDescent="0.2">
      <c r="A234" s="70">
        <f t="shared" si="11"/>
        <v>0</v>
      </c>
      <c r="B234" s="71" t="str">
        <f t="shared" si="9"/>
        <v/>
      </c>
      <c r="C234" s="72" t="str">
        <f t="shared" si="10"/>
        <v/>
      </c>
      <c r="D234" s="20"/>
      <c r="E234" s="19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21"/>
    </row>
    <row r="235" spans="1:46" x14ac:dyDescent="0.2">
      <c r="A235" s="70">
        <f t="shared" si="11"/>
        <v>0</v>
      </c>
      <c r="B235" s="71" t="str">
        <f t="shared" si="9"/>
        <v/>
      </c>
      <c r="C235" s="72" t="str">
        <f t="shared" si="10"/>
        <v/>
      </c>
      <c r="D235" s="20"/>
      <c r="E235" s="19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21"/>
    </row>
    <row r="236" spans="1:46" x14ac:dyDescent="0.2">
      <c r="A236" s="70">
        <f t="shared" si="11"/>
        <v>0</v>
      </c>
      <c r="B236" s="71" t="str">
        <f t="shared" si="9"/>
        <v/>
      </c>
      <c r="C236" s="72" t="str">
        <f t="shared" si="10"/>
        <v/>
      </c>
      <c r="D236" s="20"/>
      <c r="E236" s="19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21"/>
    </row>
    <row r="237" spans="1:46" x14ac:dyDescent="0.2">
      <c r="A237" s="70">
        <f t="shared" si="11"/>
        <v>0</v>
      </c>
      <c r="B237" s="71" t="str">
        <f t="shared" si="9"/>
        <v/>
      </c>
      <c r="C237" s="72" t="str">
        <f t="shared" si="10"/>
        <v/>
      </c>
      <c r="D237" s="20"/>
      <c r="E237" s="19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21"/>
    </row>
    <row r="238" spans="1:46" x14ac:dyDescent="0.2">
      <c r="A238" s="70">
        <f t="shared" si="11"/>
        <v>0</v>
      </c>
      <c r="B238" s="71" t="str">
        <f t="shared" si="9"/>
        <v/>
      </c>
      <c r="C238" s="72" t="str">
        <f t="shared" si="10"/>
        <v/>
      </c>
      <c r="D238" s="20"/>
      <c r="E238" s="19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21"/>
    </row>
    <row r="239" spans="1:46" x14ac:dyDescent="0.2">
      <c r="A239" s="70">
        <f t="shared" si="11"/>
        <v>0</v>
      </c>
      <c r="B239" s="71" t="str">
        <f t="shared" si="9"/>
        <v/>
      </c>
      <c r="C239" s="72" t="str">
        <f t="shared" si="10"/>
        <v/>
      </c>
      <c r="D239" s="20"/>
      <c r="E239" s="19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21"/>
    </row>
    <row r="240" spans="1:46" x14ac:dyDescent="0.2">
      <c r="A240" s="70">
        <f t="shared" si="11"/>
        <v>0</v>
      </c>
      <c r="B240" s="71" t="str">
        <f t="shared" si="9"/>
        <v/>
      </c>
      <c r="C240" s="72" t="str">
        <f t="shared" si="10"/>
        <v/>
      </c>
      <c r="D240" s="20"/>
      <c r="E240" s="19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21"/>
    </row>
    <row r="241" spans="1:46" x14ac:dyDescent="0.2">
      <c r="A241" s="70">
        <f t="shared" si="11"/>
        <v>0</v>
      </c>
      <c r="B241" s="71" t="str">
        <f t="shared" si="9"/>
        <v/>
      </c>
      <c r="C241" s="72" t="str">
        <f t="shared" si="10"/>
        <v/>
      </c>
      <c r="D241" s="20"/>
      <c r="E241" s="19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21"/>
    </row>
    <row r="242" spans="1:46" x14ac:dyDescent="0.2">
      <c r="A242" s="70">
        <f t="shared" si="11"/>
        <v>0</v>
      </c>
      <c r="B242" s="71" t="str">
        <f t="shared" si="9"/>
        <v/>
      </c>
      <c r="C242" s="72" t="str">
        <f t="shared" si="10"/>
        <v/>
      </c>
      <c r="D242" s="20"/>
      <c r="E242" s="19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21"/>
    </row>
    <row r="243" spans="1:46" x14ac:dyDescent="0.2">
      <c r="A243" s="70">
        <f t="shared" si="11"/>
        <v>0</v>
      </c>
      <c r="B243" s="71" t="str">
        <f t="shared" si="9"/>
        <v/>
      </c>
      <c r="C243" s="72" t="str">
        <f t="shared" si="10"/>
        <v/>
      </c>
      <c r="D243" s="20"/>
      <c r="E243" s="19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21"/>
    </row>
    <row r="244" spans="1:46" x14ac:dyDescent="0.2">
      <c r="A244" s="70">
        <f t="shared" si="11"/>
        <v>0</v>
      </c>
      <c r="B244" s="71" t="str">
        <f t="shared" si="9"/>
        <v/>
      </c>
      <c r="C244" s="72" t="str">
        <f t="shared" si="10"/>
        <v/>
      </c>
      <c r="D244" s="20"/>
      <c r="E244" s="19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21"/>
    </row>
    <row r="245" spans="1:46" x14ac:dyDescent="0.2">
      <c r="A245" s="70">
        <f t="shared" si="11"/>
        <v>0</v>
      </c>
      <c r="B245" s="71" t="str">
        <f t="shared" si="9"/>
        <v/>
      </c>
      <c r="C245" s="72" t="str">
        <f t="shared" si="10"/>
        <v/>
      </c>
      <c r="D245" s="20"/>
      <c r="E245" s="19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21"/>
    </row>
    <row r="246" spans="1:46" x14ac:dyDescent="0.2">
      <c r="A246" s="70">
        <f t="shared" si="11"/>
        <v>0</v>
      </c>
      <c r="B246" s="71" t="str">
        <f t="shared" si="9"/>
        <v/>
      </c>
      <c r="C246" s="72" t="str">
        <f t="shared" si="10"/>
        <v/>
      </c>
      <c r="D246" s="20"/>
      <c r="E246" s="19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21"/>
    </row>
    <row r="247" spans="1:46" x14ac:dyDescent="0.2">
      <c r="A247" s="70">
        <f t="shared" si="11"/>
        <v>0</v>
      </c>
      <c r="B247" s="71" t="str">
        <f t="shared" si="9"/>
        <v/>
      </c>
      <c r="C247" s="72" t="str">
        <f t="shared" si="10"/>
        <v/>
      </c>
      <c r="D247" s="20"/>
      <c r="E247" s="19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21"/>
    </row>
    <row r="248" spans="1:46" x14ac:dyDescent="0.2">
      <c r="A248" s="70">
        <f t="shared" si="11"/>
        <v>0</v>
      </c>
      <c r="B248" s="71" t="str">
        <f t="shared" si="9"/>
        <v/>
      </c>
      <c r="C248" s="72" t="str">
        <f t="shared" si="10"/>
        <v/>
      </c>
      <c r="D248" s="20"/>
      <c r="E248" s="19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21"/>
    </row>
    <row r="249" spans="1:46" x14ac:dyDescent="0.2">
      <c r="A249" s="70">
        <f t="shared" si="11"/>
        <v>0</v>
      </c>
      <c r="B249" s="71" t="str">
        <f t="shared" si="9"/>
        <v/>
      </c>
      <c r="C249" s="72" t="str">
        <f t="shared" si="10"/>
        <v/>
      </c>
      <c r="D249" s="20"/>
      <c r="E249" s="19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21"/>
    </row>
    <row r="250" spans="1:46" x14ac:dyDescent="0.2">
      <c r="A250" s="70">
        <f t="shared" si="11"/>
        <v>0</v>
      </c>
      <c r="B250" s="71" t="str">
        <f t="shared" si="9"/>
        <v/>
      </c>
      <c r="C250" s="72" t="str">
        <f t="shared" si="10"/>
        <v/>
      </c>
      <c r="D250" s="20"/>
      <c r="E250" s="19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21"/>
    </row>
    <row r="251" spans="1:46" x14ac:dyDescent="0.2">
      <c r="A251" s="70">
        <f t="shared" si="11"/>
        <v>0</v>
      </c>
      <c r="B251" s="71" t="str">
        <f t="shared" si="9"/>
        <v/>
      </c>
      <c r="C251" s="72" t="str">
        <f t="shared" si="10"/>
        <v/>
      </c>
      <c r="D251" s="20"/>
      <c r="E251" s="19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21"/>
    </row>
    <row r="252" spans="1:46" x14ac:dyDescent="0.2">
      <c r="A252" s="70">
        <f t="shared" si="11"/>
        <v>0</v>
      </c>
      <c r="B252" s="71" t="str">
        <f t="shared" si="9"/>
        <v/>
      </c>
      <c r="C252" s="72" t="str">
        <f t="shared" si="10"/>
        <v/>
      </c>
      <c r="D252" s="20"/>
      <c r="E252" s="19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21"/>
    </row>
    <row r="253" spans="1:46" x14ac:dyDescent="0.2">
      <c r="A253" s="70">
        <f t="shared" si="11"/>
        <v>0</v>
      </c>
      <c r="B253" s="71" t="str">
        <f t="shared" si="9"/>
        <v/>
      </c>
      <c r="C253" s="72" t="str">
        <f t="shared" si="10"/>
        <v/>
      </c>
      <c r="D253" s="20"/>
      <c r="E253" s="19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21"/>
    </row>
    <row r="254" spans="1:46" x14ac:dyDescent="0.2">
      <c r="A254" s="70">
        <f t="shared" si="11"/>
        <v>0</v>
      </c>
      <c r="B254" s="71" t="str">
        <f t="shared" si="9"/>
        <v/>
      </c>
      <c r="C254" s="72" t="str">
        <f t="shared" si="10"/>
        <v/>
      </c>
      <c r="D254" s="20"/>
      <c r="E254" s="19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21"/>
    </row>
    <row r="255" spans="1:46" x14ac:dyDescent="0.2">
      <c r="A255" s="70">
        <f t="shared" si="11"/>
        <v>0</v>
      </c>
      <c r="B255" s="71" t="str">
        <f t="shared" si="9"/>
        <v/>
      </c>
      <c r="C255" s="72" t="str">
        <f t="shared" si="10"/>
        <v/>
      </c>
      <c r="D255" s="20"/>
      <c r="E255" s="19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21"/>
    </row>
    <row r="256" spans="1:46" x14ac:dyDescent="0.2">
      <c r="A256" s="70">
        <f t="shared" si="11"/>
        <v>0</v>
      </c>
      <c r="B256" s="71" t="str">
        <f t="shared" si="9"/>
        <v/>
      </c>
      <c r="C256" s="72" t="str">
        <f t="shared" si="10"/>
        <v/>
      </c>
      <c r="D256" s="20"/>
      <c r="E256" s="19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21"/>
    </row>
    <row r="257" spans="1:46" x14ac:dyDescent="0.2">
      <c r="A257" s="70">
        <f t="shared" si="11"/>
        <v>0</v>
      </c>
      <c r="B257" s="71" t="str">
        <f t="shared" si="9"/>
        <v/>
      </c>
      <c r="C257" s="72" t="str">
        <f t="shared" si="10"/>
        <v/>
      </c>
      <c r="D257" s="20"/>
      <c r="E257" s="19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21"/>
    </row>
    <row r="258" spans="1:46" x14ac:dyDescent="0.2">
      <c r="A258" s="70">
        <f t="shared" si="11"/>
        <v>0</v>
      </c>
      <c r="B258" s="71" t="str">
        <f t="shared" si="9"/>
        <v/>
      </c>
      <c r="C258" s="72" t="str">
        <f t="shared" si="10"/>
        <v/>
      </c>
      <c r="D258" s="20"/>
      <c r="E258" s="19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21"/>
    </row>
    <row r="259" spans="1:46" x14ac:dyDescent="0.2">
      <c r="A259" s="70">
        <f t="shared" si="11"/>
        <v>0</v>
      </c>
      <c r="B259" s="71" t="str">
        <f t="shared" si="9"/>
        <v/>
      </c>
      <c r="C259" s="72" t="str">
        <f t="shared" si="10"/>
        <v/>
      </c>
      <c r="D259" s="20"/>
      <c r="E259" s="19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21"/>
    </row>
    <row r="260" spans="1:46" x14ac:dyDescent="0.2">
      <c r="A260" s="70">
        <f t="shared" si="11"/>
        <v>0</v>
      </c>
      <c r="B260" s="71" t="str">
        <f t="shared" si="9"/>
        <v/>
      </c>
      <c r="C260" s="72" t="str">
        <f t="shared" si="10"/>
        <v/>
      </c>
      <c r="D260" s="20"/>
      <c r="E260" s="19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21"/>
    </row>
    <row r="261" spans="1:46" x14ac:dyDescent="0.2">
      <c r="A261" s="70">
        <f t="shared" si="11"/>
        <v>0</v>
      </c>
      <c r="B261" s="71" t="str">
        <f t="shared" si="9"/>
        <v/>
      </c>
      <c r="C261" s="72" t="str">
        <f t="shared" si="10"/>
        <v/>
      </c>
      <c r="D261" s="20"/>
      <c r="E261" s="19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21"/>
    </row>
    <row r="262" spans="1:46" x14ac:dyDescent="0.2">
      <c r="A262" s="70">
        <f t="shared" si="11"/>
        <v>0</v>
      </c>
      <c r="B262" s="71" t="str">
        <f t="shared" si="9"/>
        <v/>
      </c>
      <c r="C262" s="72" t="str">
        <f t="shared" si="10"/>
        <v/>
      </c>
      <c r="D262" s="20"/>
      <c r="E262" s="19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21"/>
    </row>
    <row r="263" spans="1:46" x14ac:dyDescent="0.2">
      <c r="A263" s="70">
        <f t="shared" si="11"/>
        <v>0</v>
      </c>
      <c r="B263" s="71" t="str">
        <f t="shared" si="9"/>
        <v/>
      </c>
      <c r="C263" s="72" t="str">
        <f t="shared" si="10"/>
        <v/>
      </c>
      <c r="D263" s="20"/>
      <c r="E263" s="19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21"/>
    </row>
    <row r="264" spans="1:46" x14ac:dyDescent="0.2">
      <c r="A264" s="70">
        <f t="shared" si="11"/>
        <v>0</v>
      </c>
      <c r="B264" s="71" t="str">
        <f t="shared" si="9"/>
        <v/>
      </c>
      <c r="C264" s="72" t="str">
        <f t="shared" si="10"/>
        <v/>
      </c>
      <c r="D264" s="20"/>
      <c r="E264" s="19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21"/>
    </row>
    <row r="265" spans="1:46" x14ac:dyDescent="0.2">
      <c r="A265" s="70">
        <f t="shared" si="11"/>
        <v>0</v>
      </c>
      <c r="B265" s="71" t="str">
        <f t="shared" si="9"/>
        <v/>
      </c>
      <c r="C265" s="72" t="str">
        <f t="shared" si="10"/>
        <v/>
      </c>
      <c r="D265" s="20"/>
      <c r="E265" s="19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21"/>
    </row>
    <row r="266" spans="1:46" x14ac:dyDescent="0.2">
      <c r="A266" s="70">
        <f t="shared" si="11"/>
        <v>0</v>
      </c>
      <c r="B266" s="71" t="str">
        <f t="shared" si="9"/>
        <v/>
      </c>
      <c r="C266" s="72" t="str">
        <f t="shared" si="10"/>
        <v/>
      </c>
      <c r="D266" s="20"/>
      <c r="E266" s="19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21"/>
    </row>
    <row r="267" spans="1:46" x14ac:dyDescent="0.2">
      <c r="A267" s="70">
        <f t="shared" si="11"/>
        <v>0</v>
      </c>
      <c r="B267" s="71" t="str">
        <f t="shared" si="9"/>
        <v/>
      </c>
      <c r="C267" s="72" t="str">
        <f t="shared" si="10"/>
        <v/>
      </c>
      <c r="D267" s="20"/>
      <c r="E267" s="19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21"/>
    </row>
    <row r="268" spans="1:46" x14ac:dyDescent="0.2">
      <c r="A268" s="70">
        <f t="shared" si="11"/>
        <v>0</v>
      </c>
      <c r="B268" s="71" t="str">
        <f t="shared" si="9"/>
        <v/>
      </c>
      <c r="C268" s="72" t="str">
        <f t="shared" si="10"/>
        <v/>
      </c>
      <c r="D268" s="20"/>
      <c r="E268" s="19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21"/>
    </row>
    <row r="269" spans="1:46" x14ac:dyDescent="0.2">
      <c r="A269" s="70">
        <f t="shared" si="11"/>
        <v>0</v>
      </c>
      <c r="B269" s="71" t="str">
        <f t="shared" si="9"/>
        <v/>
      </c>
      <c r="C269" s="72" t="str">
        <f t="shared" si="10"/>
        <v/>
      </c>
      <c r="D269" s="20"/>
      <c r="E269" s="19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21"/>
    </row>
    <row r="270" spans="1:46" x14ac:dyDescent="0.2">
      <c r="A270" s="70">
        <f t="shared" si="11"/>
        <v>0</v>
      </c>
      <c r="B270" s="71" t="str">
        <f t="shared" si="9"/>
        <v/>
      </c>
      <c r="C270" s="72" t="str">
        <f t="shared" si="10"/>
        <v/>
      </c>
      <c r="D270" s="20"/>
      <c r="E270" s="19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21"/>
    </row>
    <row r="271" spans="1:46" x14ac:dyDescent="0.2">
      <c r="A271" s="70">
        <f t="shared" si="11"/>
        <v>0</v>
      </c>
      <c r="B271" s="71" t="str">
        <f t="shared" si="9"/>
        <v/>
      </c>
      <c r="C271" s="72" t="str">
        <f t="shared" si="10"/>
        <v/>
      </c>
      <c r="D271" s="20"/>
      <c r="E271" s="19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21"/>
    </row>
    <row r="272" spans="1:46" x14ac:dyDescent="0.2">
      <c r="A272" s="70">
        <f t="shared" si="11"/>
        <v>0</v>
      </c>
      <c r="B272" s="71" t="str">
        <f t="shared" si="9"/>
        <v/>
      </c>
      <c r="C272" s="72" t="str">
        <f t="shared" si="10"/>
        <v/>
      </c>
      <c r="D272" s="20"/>
      <c r="E272" s="19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21"/>
    </row>
    <row r="273" spans="1:46" x14ac:dyDescent="0.2">
      <c r="A273" s="70">
        <f t="shared" si="11"/>
        <v>0</v>
      </c>
      <c r="B273" s="71" t="str">
        <f t="shared" si="9"/>
        <v/>
      </c>
      <c r="C273" s="72" t="str">
        <f t="shared" si="10"/>
        <v/>
      </c>
      <c r="D273" s="20"/>
      <c r="E273" s="19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21"/>
    </row>
    <row r="274" spans="1:46" x14ac:dyDescent="0.2">
      <c r="A274" s="70">
        <f t="shared" si="11"/>
        <v>0</v>
      </c>
      <c r="B274" s="71" t="str">
        <f t="shared" si="9"/>
        <v/>
      </c>
      <c r="C274" s="72" t="str">
        <f t="shared" si="10"/>
        <v/>
      </c>
      <c r="D274" s="20"/>
      <c r="E274" s="19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21"/>
    </row>
    <row r="275" spans="1:46" x14ac:dyDescent="0.2">
      <c r="A275" s="70">
        <f t="shared" si="11"/>
        <v>0</v>
      </c>
      <c r="B275" s="71" t="str">
        <f t="shared" si="9"/>
        <v/>
      </c>
      <c r="C275" s="72" t="str">
        <f t="shared" si="10"/>
        <v/>
      </c>
      <c r="D275" s="20"/>
      <c r="E275" s="19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21"/>
    </row>
    <row r="276" spans="1:46" x14ac:dyDescent="0.2">
      <c r="A276" s="70">
        <f t="shared" si="11"/>
        <v>0</v>
      </c>
      <c r="B276" s="71" t="str">
        <f t="shared" si="9"/>
        <v/>
      </c>
      <c r="C276" s="72" t="str">
        <f t="shared" si="10"/>
        <v/>
      </c>
      <c r="D276" s="20"/>
      <c r="E276" s="19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21"/>
    </row>
    <row r="277" spans="1:46" x14ac:dyDescent="0.2">
      <c r="A277" s="70">
        <f t="shared" si="11"/>
        <v>0</v>
      </c>
      <c r="B277" s="71" t="str">
        <f t="shared" ref="B277:B319" si="12">IF(COUNT(F277:AS277)&gt;0,SUM(F277:AS277),"")</f>
        <v/>
      </c>
      <c r="C277" s="72" t="str">
        <f t="shared" ref="C277:C319" si="13">IF(COUNT(F277:AS277)&gt;0,B277/COUNT(F277:AS277),"")</f>
        <v/>
      </c>
      <c r="D277" s="20"/>
      <c r="E277" s="19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21"/>
    </row>
    <row r="278" spans="1:46" x14ac:dyDescent="0.2">
      <c r="A278" s="70">
        <f t="shared" ref="A278:A341" si="14">IF(A277=0,0,(IF($F$10&gt;A277,A277+1,0)))</f>
        <v>0</v>
      </c>
      <c r="B278" s="71" t="str">
        <f t="shared" si="12"/>
        <v/>
      </c>
      <c r="C278" s="72" t="str">
        <f t="shared" si="13"/>
        <v/>
      </c>
      <c r="D278" s="20"/>
      <c r="E278" s="19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21"/>
    </row>
    <row r="279" spans="1:46" x14ac:dyDescent="0.2">
      <c r="A279" s="70">
        <f t="shared" si="14"/>
        <v>0</v>
      </c>
      <c r="B279" s="71" t="str">
        <f t="shared" si="12"/>
        <v/>
      </c>
      <c r="C279" s="72" t="str">
        <f t="shared" si="13"/>
        <v/>
      </c>
      <c r="D279" s="20"/>
      <c r="E279" s="19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21"/>
    </row>
    <row r="280" spans="1:46" x14ac:dyDescent="0.2">
      <c r="A280" s="70">
        <f t="shared" si="14"/>
        <v>0</v>
      </c>
      <c r="B280" s="71" t="str">
        <f t="shared" si="12"/>
        <v/>
      </c>
      <c r="C280" s="72" t="str">
        <f t="shared" si="13"/>
        <v/>
      </c>
      <c r="D280" s="20"/>
      <c r="E280" s="19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21"/>
    </row>
    <row r="281" spans="1:46" x14ac:dyDescent="0.2">
      <c r="A281" s="70">
        <f t="shared" si="14"/>
        <v>0</v>
      </c>
      <c r="B281" s="71" t="str">
        <f t="shared" si="12"/>
        <v/>
      </c>
      <c r="C281" s="72" t="str">
        <f t="shared" si="13"/>
        <v/>
      </c>
      <c r="D281" s="20"/>
      <c r="E281" s="19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21"/>
    </row>
    <row r="282" spans="1:46" x14ac:dyDescent="0.2">
      <c r="A282" s="70">
        <f t="shared" si="14"/>
        <v>0</v>
      </c>
      <c r="B282" s="71" t="str">
        <f t="shared" si="12"/>
        <v/>
      </c>
      <c r="C282" s="72" t="str">
        <f t="shared" si="13"/>
        <v/>
      </c>
      <c r="D282" s="20"/>
      <c r="E282" s="19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21"/>
    </row>
    <row r="283" spans="1:46" x14ac:dyDescent="0.2">
      <c r="A283" s="70">
        <f t="shared" si="14"/>
        <v>0</v>
      </c>
      <c r="B283" s="71" t="str">
        <f t="shared" si="12"/>
        <v/>
      </c>
      <c r="C283" s="72" t="str">
        <f t="shared" si="13"/>
        <v/>
      </c>
      <c r="D283" s="20"/>
      <c r="E283" s="19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21"/>
    </row>
    <row r="284" spans="1:46" x14ac:dyDescent="0.2">
      <c r="A284" s="70">
        <f t="shared" si="14"/>
        <v>0</v>
      </c>
      <c r="B284" s="71" t="str">
        <f t="shared" si="12"/>
        <v/>
      </c>
      <c r="C284" s="72" t="str">
        <f t="shared" si="13"/>
        <v/>
      </c>
      <c r="D284" s="20"/>
      <c r="E284" s="19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21"/>
    </row>
    <row r="285" spans="1:46" x14ac:dyDescent="0.2">
      <c r="A285" s="70">
        <f t="shared" si="14"/>
        <v>0</v>
      </c>
      <c r="B285" s="71" t="str">
        <f t="shared" si="12"/>
        <v/>
      </c>
      <c r="C285" s="72" t="str">
        <f t="shared" si="13"/>
        <v/>
      </c>
      <c r="D285" s="20"/>
      <c r="E285" s="19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21"/>
    </row>
    <row r="286" spans="1:46" x14ac:dyDescent="0.2">
      <c r="A286" s="70">
        <f t="shared" si="14"/>
        <v>0</v>
      </c>
      <c r="B286" s="71" t="str">
        <f t="shared" si="12"/>
        <v/>
      </c>
      <c r="C286" s="72" t="str">
        <f t="shared" si="13"/>
        <v/>
      </c>
      <c r="D286" s="20"/>
      <c r="E286" s="19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21"/>
    </row>
    <row r="287" spans="1:46" x14ac:dyDescent="0.2">
      <c r="A287" s="70">
        <f t="shared" si="14"/>
        <v>0</v>
      </c>
      <c r="B287" s="71" t="str">
        <f t="shared" si="12"/>
        <v/>
      </c>
      <c r="C287" s="72" t="str">
        <f t="shared" si="13"/>
        <v/>
      </c>
      <c r="D287" s="20"/>
      <c r="E287" s="19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21"/>
    </row>
    <row r="288" spans="1:46" x14ac:dyDescent="0.2">
      <c r="A288" s="70">
        <f t="shared" si="14"/>
        <v>0</v>
      </c>
      <c r="B288" s="71" t="str">
        <f t="shared" si="12"/>
        <v/>
      </c>
      <c r="C288" s="72" t="str">
        <f t="shared" si="13"/>
        <v/>
      </c>
      <c r="D288" s="20"/>
      <c r="E288" s="19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21"/>
    </row>
    <row r="289" spans="1:46" x14ac:dyDescent="0.2">
      <c r="A289" s="70">
        <f t="shared" si="14"/>
        <v>0</v>
      </c>
      <c r="B289" s="71" t="str">
        <f t="shared" si="12"/>
        <v/>
      </c>
      <c r="C289" s="72" t="str">
        <f t="shared" si="13"/>
        <v/>
      </c>
      <c r="D289" s="20"/>
      <c r="E289" s="19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21"/>
    </row>
    <row r="290" spans="1:46" x14ac:dyDescent="0.2">
      <c r="A290" s="70">
        <f t="shared" si="14"/>
        <v>0</v>
      </c>
      <c r="B290" s="71" t="str">
        <f t="shared" si="12"/>
        <v/>
      </c>
      <c r="C290" s="72" t="str">
        <f t="shared" si="13"/>
        <v/>
      </c>
      <c r="D290" s="20"/>
      <c r="E290" s="19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21"/>
    </row>
    <row r="291" spans="1:46" x14ac:dyDescent="0.2">
      <c r="A291" s="70">
        <f t="shared" si="14"/>
        <v>0</v>
      </c>
      <c r="B291" s="71" t="str">
        <f t="shared" si="12"/>
        <v/>
      </c>
      <c r="C291" s="72" t="str">
        <f t="shared" si="13"/>
        <v/>
      </c>
      <c r="D291" s="20"/>
      <c r="E291" s="19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21"/>
    </row>
    <row r="292" spans="1:46" x14ac:dyDescent="0.2">
      <c r="A292" s="70">
        <f t="shared" si="14"/>
        <v>0</v>
      </c>
      <c r="B292" s="71" t="str">
        <f t="shared" si="12"/>
        <v/>
      </c>
      <c r="C292" s="72" t="str">
        <f t="shared" si="13"/>
        <v/>
      </c>
      <c r="D292" s="20"/>
      <c r="E292" s="19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21"/>
    </row>
    <row r="293" spans="1:46" x14ac:dyDescent="0.2">
      <c r="A293" s="70">
        <f t="shared" si="14"/>
        <v>0</v>
      </c>
      <c r="B293" s="71" t="str">
        <f t="shared" si="12"/>
        <v/>
      </c>
      <c r="C293" s="72" t="str">
        <f t="shared" si="13"/>
        <v/>
      </c>
      <c r="D293" s="20"/>
      <c r="E293" s="19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21"/>
    </row>
    <row r="294" spans="1:46" x14ac:dyDescent="0.2">
      <c r="A294" s="70">
        <f t="shared" si="14"/>
        <v>0</v>
      </c>
      <c r="B294" s="71" t="str">
        <f t="shared" si="12"/>
        <v/>
      </c>
      <c r="C294" s="72" t="str">
        <f t="shared" si="13"/>
        <v/>
      </c>
      <c r="D294" s="20"/>
      <c r="E294" s="19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21"/>
    </row>
    <row r="295" spans="1:46" x14ac:dyDescent="0.2">
      <c r="A295" s="70">
        <f t="shared" si="14"/>
        <v>0</v>
      </c>
      <c r="B295" s="71" t="str">
        <f t="shared" si="12"/>
        <v/>
      </c>
      <c r="C295" s="72" t="str">
        <f t="shared" si="13"/>
        <v/>
      </c>
      <c r="D295" s="20"/>
      <c r="E295" s="19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21"/>
    </row>
    <row r="296" spans="1:46" x14ac:dyDescent="0.2">
      <c r="A296" s="70">
        <f t="shared" si="14"/>
        <v>0</v>
      </c>
      <c r="B296" s="71" t="str">
        <f t="shared" si="12"/>
        <v/>
      </c>
      <c r="C296" s="72" t="str">
        <f t="shared" si="13"/>
        <v/>
      </c>
      <c r="D296" s="20"/>
      <c r="E296" s="19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21"/>
    </row>
    <row r="297" spans="1:46" x14ac:dyDescent="0.2">
      <c r="A297" s="70">
        <f t="shared" si="14"/>
        <v>0</v>
      </c>
      <c r="B297" s="71" t="str">
        <f t="shared" si="12"/>
        <v/>
      </c>
      <c r="C297" s="72" t="str">
        <f t="shared" si="13"/>
        <v/>
      </c>
      <c r="D297" s="20"/>
      <c r="E297" s="19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21"/>
    </row>
    <row r="298" spans="1:46" x14ac:dyDescent="0.2">
      <c r="A298" s="70">
        <f t="shared" si="14"/>
        <v>0</v>
      </c>
      <c r="B298" s="71" t="str">
        <f t="shared" si="12"/>
        <v/>
      </c>
      <c r="C298" s="72" t="str">
        <f t="shared" si="13"/>
        <v/>
      </c>
      <c r="D298" s="20"/>
      <c r="E298" s="19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21"/>
    </row>
    <row r="299" spans="1:46" x14ac:dyDescent="0.2">
      <c r="A299" s="70">
        <f t="shared" si="14"/>
        <v>0</v>
      </c>
      <c r="B299" s="71" t="str">
        <f t="shared" si="12"/>
        <v/>
      </c>
      <c r="C299" s="72" t="str">
        <f t="shared" si="13"/>
        <v/>
      </c>
      <c r="D299" s="20"/>
      <c r="E299" s="19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21"/>
    </row>
    <row r="300" spans="1:46" x14ac:dyDescent="0.2">
      <c r="A300" s="70">
        <f t="shared" si="14"/>
        <v>0</v>
      </c>
      <c r="B300" s="71" t="str">
        <f t="shared" si="12"/>
        <v/>
      </c>
      <c r="C300" s="72" t="str">
        <f t="shared" si="13"/>
        <v/>
      </c>
      <c r="D300" s="20"/>
      <c r="E300" s="19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21"/>
    </row>
    <row r="301" spans="1:46" x14ac:dyDescent="0.2">
      <c r="A301" s="70">
        <f t="shared" si="14"/>
        <v>0</v>
      </c>
      <c r="B301" s="71" t="str">
        <f t="shared" si="12"/>
        <v/>
      </c>
      <c r="C301" s="72" t="str">
        <f t="shared" si="13"/>
        <v/>
      </c>
      <c r="D301" s="20"/>
      <c r="E301" s="19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21"/>
    </row>
    <row r="302" spans="1:46" x14ac:dyDescent="0.2">
      <c r="A302" s="70">
        <f t="shared" si="14"/>
        <v>0</v>
      </c>
      <c r="B302" s="71" t="str">
        <f t="shared" si="12"/>
        <v/>
      </c>
      <c r="C302" s="72" t="str">
        <f t="shared" si="13"/>
        <v/>
      </c>
      <c r="D302" s="20"/>
      <c r="E302" s="19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21"/>
    </row>
    <row r="303" spans="1:46" x14ac:dyDescent="0.2">
      <c r="A303" s="70">
        <f t="shared" si="14"/>
        <v>0</v>
      </c>
      <c r="B303" s="71" t="str">
        <f t="shared" si="12"/>
        <v/>
      </c>
      <c r="C303" s="72" t="str">
        <f t="shared" si="13"/>
        <v/>
      </c>
      <c r="D303" s="20"/>
      <c r="E303" s="19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21"/>
    </row>
    <row r="304" spans="1:46" x14ac:dyDescent="0.2">
      <c r="A304" s="70">
        <f t="shared" si="14"/>
        <v>0</v>
      </c>
      <c r="B304" s="71" t="str">
        <f t="shared" si="12"/>
        <v/>
      </c>
      <c r="C304" s="72" t="str">
        <f t="shared" si="13"/>
        <v/>
      </c>
      <c r="D304" s="20"/>
      <c r="E304" s="19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21"/>
    </row>
    <row r="305" spans="1:46" x14ac:dyDescent="0.2">
      <c r="A305" s="70">
        <f t="shared" si="14"/>
        <v>0</v>
      </c>
      <c r="B305" s="71" t="str">
        <f t="shared" si="12"/>
        <v/>
      </c>
      <c r="C305" s="72" t="str">
        <f t="shared" si="13"/>
        <v/>
      </c>
      <c r="D305" s="20"/>
      <c r="E305" s="19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21"/>
    </row>
    <row r="306" spans="1:46" x14ac:dyDescent="0.2">
      <c r="A306" s="70">
        <f t="shared" si="14"/>
        <v>0</v>
      </c>
      <c r="B306" s="71" t="str">
        <f t="shared" si="12"/>
        <v/>
      </c>
      <c r="C306" s="72" t="str">
        <f t="shared" si="13"/>
        <v/>
      </c>
      <c r="D306" s="20"/>
      <c r="E306" s="19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21"/>
    </row>
    <row r="307" spans="1:46" x14ac:dyDescent="0.2">
      <c r="A307" s="70">
        <f t="shared" si="14"/>
        <v>0</v>
      </c>
      <c r="B307" s="71" t="str">
        <f t="shared" si="12"/>
        <v/>
      </c>
      <c r="C307" s="72" t="str">
        <f t="shared" si="13"/>
        <v/>
      </c>
      <c r="D307" s="20"/>
      <c r="E307" s="19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21"/>
    </row>
    <row r="308" spans="1:46" x14ac:dyDescent="0.2">
      <c r="A308" s="70">
        <f t="shared" si="14"/>
        <v>0</v>
      </c>
      <c r="B308" s="71" t="str">
        <f t="shared" si="12"/>
        <v/>
      </c>
      <c r="C308" s="72" t="str">
        <f t="shared" si="13"/>
        <v/>
      </c>
      <c r="D308" s="20"/>
      <c r="E308" s="19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21"/>
    </row>
    <row r="309" spans="1:46" x14ac:dyDescent="0.2">
      <c r="A309" s="70">
        <f t="shared" si="14"/>
        <v>0</v>
      </c>
      <c r="B309" s="71" t="str">
        <f t="shared" si="12"/>
        <v/>
      </c>
      <c r="C309" s="72" t="str">
        <f t="shared" si="13"/>
        <v/>
      </c>
      <c r="D309" s="20"/>
      <c r="E309" s="19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21"/>
    </row>
    <row r="310" spans="1:46" x14ac:dyDescent="0.2">
      <c r="A310" s="70">
        <f t="shared" si="14"/>
        <v>0</v>
      </c>
      <c r="B310" s="71" t="str">
        <f t="shared" si="12"/>
        <v/>
      </c>
      <c r="C310" s="72" t="str">
        <f t="shared" si="13"/>
        <v/>
      </c>
      <c r="D310" s="20"/>
      <c r="E310" s="19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21"/>
    </row>
    <row r="311" spans="1:46" x14ac:dyDescent="0.2">
      <c r="A311" s="70">
        <f t="shared" si="14"/>
        <v>0</v>
      </c>
      <c r="B311" s="71" t="str">
        <f t="shared" si="12"/>
        <v/>
      </c>
      <c r="C311" s="72" t="str">
        <f t="shared" si="13"/>
        <v/>
      </c>
      <c r="D311" s="20"/>
      <c r="E311" s="19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21"/>
    </row>
    <row r="312" spans="1:46" x14ac:dyDescent="0.2">
      <c r="A312" s="70">
        <f t="shared" si="14"/>
        <v>0</v>
      </c>
      <c r="B312" s="71" t="str">
        <f t="shared" si="12"/>
        <v/>
      </c>
      <c r="C312" s="72" t="str">
        <f t="shared" si="13"/>
        <v/>
      </c>
      <c r="D312" s="20"/>
      <c r="E312" s="19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21"/>
    </row>
    <row r="313" spans="1:46" x14ac:dyDescent="0.2">
      <c r="A313" s="70">
        <f t="shared" si="14"/>
        <v>0</v>
      </c>
      <c r="B313" s="71" t="str">
        <f t="shared" si="12"/>
        <v/>
      </c>
      <c r="C313" s="72" t="str">
        <f t="shared" si="13"/>
        <v/>
      </c>
      <c r="D313" s="20"/>
      <c r="E313" s="19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21"/>
    </row>
    <row r="314" spans="1:46" x14ac:dyDescent="0.2">
      <c r="A314" s="70">
        <f t="shared" si="14"/>
        <v>0</v>
      </c>
      <c r="B314" s="71" t="str">
        <f t="shared" si="12"/>
        <v/>
      </c>
      <c r="C314" s="72" t="str">
        <f t="shared" si="13"/>
        <v/>
      </c>
      <c r="D314" s="20"/>
      <c r="E314" s="19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21"/>
    </row>
    <row r="315" spans="1:46" x14ac:dyDescent="0.2">
      <c r="A315" s="70">
        <f t="shared" si="14"/>
        <v>0</v>
      </c>
      <c r="B315" s="71" t="str">
        <f t="shared" si="12"/>
        <v/>
      </c>
      <c r="C315" s="72" t="str">
        <f t="shared" si="13"/>
        <v/>
      </c>
      <c r="D315" s="20"/>
      <c r="E315" s="19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21"/>
    </row>
    <row r="316" spans="1:46" x14ac:dyDescent="0.2">
      <c r="A316" s="70">
        <f t="shared" si="14"/>
        <v>0</v>
      </c>
      <c r="B316" s="71" t="str">
        <f t="shared" si="12"/>
        <v/>
      </c>
      <c r="C316" s="72" t="str">
        <f t="shared" si="13"/>
        <v/>
      </c>
      <c r="D316" s="20"/>
      <c r="E316" s="19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21"/>
    </row>
    <row r="317" spans="1:46" x14ac:dyDescent="0.2">
      <c r="A317" s="70">
        <f t="shared" si="14"/>
        <v>0</v>
      </c>
      <c r="B317" s="71" t="str">
        <f t="shared" si="12"/>
        <v/>
      </c>
      <c r="C317" s="72" t="str">
        <f t="shared" si="13"/>
        <v/>
      </c>
      <c r="D317" s="20"/>
      <c r="E317" s="19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21"/>
    </row>
    <row r="318" spans="1:46" x14ac:dyDescent="0.2">
      <c r="A318" s="70">
        <f t="shared" si="14"/>
        <v>0</v>
      </c>
      <c r="B318" s="71" t="str">
        <f t="shared" si="12"/>
        <v/>
      </c>
      <c r="C318" s="72" t="str">
        <f t="shared" si="13"/>
        <v/>
      </c>
      <c r="D318" s="20"/>
      <c r="E318" s="19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21"/>
    </row>
    <row r="319" spans="1:46" x14ac:dyDescent="0.2">
      <c r="A319" s="70">
        <f t="shared" si="14"/>
        <v>0</v>
      </c>
      <c r="B319" s="71" t="str">
        <f t="shared" si="12"/>
        <v/>
      </c>
      <c r="C319" s="72" t="str">
        <f t="shared" si="13"/>
        <v/>
      </c>
      <c r="D319" s="20"/>
      <c r="E319" s="19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21"/>
    </row>
    <row r="320" spans="1:46" x14ac:dyDescent="0.2">
      <c r="A320" s="70">
        <f t="shared" si="14"/>
        <v>0</v>
      </c>
      <c r="B320" s="71" t="str">
        <f t="shared" ref="B320:B383" si="15">IF(COUNT(F320:AS320)&gt;0,SUM(F320:AS320),"")</f>
        <v/>
      </c>
      <c r="C320" s="72" t="str">
        <f t="shared" ref="C320:C383" si="16">IF(COUNT(F320:AS320)&gt;0,B320/COUNT(F320:AS320),"")</f>
        <v/>
      </c>
      <c r="D320" s="20"/>
      <c r="E320" s="19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</row>
    <row r="321" spans="1:45" x14ac:dyDescent="0.2">
      <c r="A321" s="70">
        <f t="shared" si="14"/>
        <v>0</v>
      </c>
      <c r="B321" s="71" t="str">
        <f t="shared" si="15"/>
        <v/>
      </c>
      <c r="C321" s="72" t="str">
        <f t="shared" si="16"/>
        <v/>
      </c>
      <c r="D321" s="20"/>
      <c r="E321" s="19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</row>
    <row r="322" spans="1:45" x14ac:dyDescent="0.2">
      <c r="A322" s="70">
        <f t="shared" si="14"/>
        <v>0</v>
      </c>
      <c r="B322" s="71" t="str">
        <f t="shared" si="15"/>
        <v/>
      </c>
      <c r="C322" s="72" t="str">
        <f t="shared" si="16"/>
        <v/>
      </c>
      <c r="D322" s="20"/>
      <c r="E322" s="19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</row>
    <row r="323" spans="1:45" x14ac:dyDescent="0.2">
      <c r="A323" s="70">
        <f t="shared" si="14"/>
        <v>0</v>
      </c>
      <c r="B323" s="71" t="str">
        <f t="shared" si="15"/>
        <v/>
      </c>
      <c r="C323" s="72" t="str">
        <f t="shared" si="16"/>
        <v/>
      </c>
      <c r="D323" s="20"/>
      <c r="E323" s="19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</row>
    <row r="324" spans="1:45" x14ac:dyDescent="0.2">
      <c r="A324" s="70">
        <f t="shared" si="14"/>
        <v>0</v>
      </c>
      <c r="B324" s="71" t="str">
        <f t="shared" si="15"/>
        <v/>
      </c>
      <c r="C324" s="72" t="str">
        <f t="shared" si="16"/>
        <v/>
      </c>
      <c r="D324" s="20"/>
      <c r="E324" s="19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</row>
    <row r="325" spans="1:45" x14ac:dyDescent="0.2">
      <c r="A325" s="70">
        <f t="shared" si="14"/>
        <v>0</v>
      </c>
      <c r="B325" s="71" t="str">
        <f t="shared" si="15"/>
        <v/>
      </c>
      <c r="C325" s="72" t="str">
        <f t="shared" si="16"/>
        <v/>
      </c>
      <c r="D325" s="20"/>
      <c r="E325" s="19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</row>
    <row r="326" spans="1:45" x14ac:dyDescent="0.2">
      <c r="A326" s="70">
        <f t="shared" si="14"/>
        <v>0</v>
      </c>
      <c r="B326" s="71" t="str">
        <f t="shared" si="15"/>
        <v/>
      </c>
      <c r="C326" s="72" t="str">
        <f t="shared" si="16"/>
        <v/>
      </c>
      <c r="D326" s="20"/>
      <c r="E326" s="19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</row>
    <row r="327" spans="1:45" x14ac:dyDescent="0.2">
      <c r="A327" s="70">
        <f t="shared" si="14"/>
        <v>0</v>
      </c>
      <c r="B327" s="71" t="str">
        <f t="shared" si="15"/>
        <v/>
      </c>
      <c r="C327" s="72" t="str">
        <f t="shared" si="16"/>
        <v/>
      </c>
      <c r="D327" s="20"/>
      <c r="E327" s="19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</row>
    <row r="328" spans="1:45" x14ac:dyDescent="0.2">
      <c r="A328" s="70">
        <f t="shared" si="14"/>
        <v>0</v>
      </c>
      <c r="B328" s="71" t="str">
        <f t="shared" si="15"/>
        <v/>
      </c>
      <c r="C328" s="72" t="str">
        <f t="shared" si="16"/>
        <v/>
      </c>
      <c r="D328" s="20"/>
      <c r="E328" s="19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</row>
    <row r="329" spans="1:45" x14ac:dyDescent="0.2">
      <c r="A329" s="70">
        <f t="shared" si="14"/>
        <v>0</v>
      </c>
      <c r="B329" s="71" t="str">
        <f t="shared" si="15"/>
        <v/>
      </c>
      <c r="C329" s="72" t="str">
        <f t="shared" si="16"/>
        <v/>
      </c>
      <c r="D329" s="20"/>
      <c r="E329" s="19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</row>
    <row r="330" spans="1:45" x14ac:dyDescent="0.2">
      <c r="A330" s="70">
        <f t="shared" si="14"/>
        <v>0</v>
      </c>
      <c r="B330" s="71" t="str">
        <f t="shared" si="15"/>
        <v/>
      </c>
      <c r="C330" s="72" t="str">
        <f t="shared" si="16"/>
        <v/>
      </c>
      <c r="D330" s="20"/>
      <c r="E330" s="19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</row>
    <row r="331" spans="1:45" x14ac:dyDescent="0.2">
      <c r="A331" s="70">
        <f t="shared" si="14"/>
        <v>0</v>
      </c>
      <c r="B331" s="71" t="str">
        <f t="shared" si="15"/>
        <v/>
      </c>
      <c r="C331" s="72" t="str">
        <f t="shared" si="16"/>
        <v/>
      </c>
      <c r="D331" s="20"/>
      <c r="E331" s="19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</row>
    <row r="332" spans="1:45" x14ac:dyDescent="0.2">
      <c r="A332" s="70">
        <f t="shared" si="14"/>
        <v>0</v>
      </c>
      <c r="B332" s="71" t="str">
        <f t="shared" si="15"/>
        <v/>
      </c>
      <c r="C332" s="72" t="str">
        <f t="shared" si="16"/>
        <v/>
      </c>
      <c r="D332" s="20"/>
      <c r="E332" s="19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</row>
    <row r="333" spans="1:45" x14ac:dyDescent="0.2">
      <c r="A333" s="70">
        <f t="shared" si="14"/>
        <v>0</v>
      </c>
      <c r="B333" s="71" t="str">
        <f t="shared" si="15"/>
        <v/>
      </c>
      <c r="C333" s="72" t="str">
        <f t="shared" si="16"/>
        <v/>
      </c>
      <c r="D333" s="20"/>
      <c r="E333" s="19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</row>
    <row r="334" spans="1:45" x14ac:dyDescent="0.2">
      <c r="A334" s="70">
        <f t="shared" si="14"/>
        <v>0</v>
      </c>
      <c r="B334" s="71" t="str">
        <f t="shared" si="15"/>
        <v/>
      </c>
      <c r="C334" s="72" t="str">
        <f t="shared" si="16"/>
        <v/>
      </c>
      <c r="D334" s="20"/>
      <c r="E334" s="19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</row>
    <row r="335" spans="1:45" x14ac:dyDescent="0.2">
      <c r="A335" s="70">
        <f t="shared" si="14"/>
        <v>0</v>
      </c>
      <c r="B335" s="71" t="str">
        <f t="shared" si="15"/>
        <v/>
      </c>
      <c r="C335" s="72" t="str">
        <f t="shared" si="16"/>
        <v/>
      </c>
      <c r="D335" s="20"/>
      <c r="E335" s="19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</row>
    <row r="336" spans="1:45" x14ac:dyDescent="0.2">
      <c r="A336" s="70">
        <f t="shared" si="14"/>
        <v>0</v>
      </c>
      <c r="B336" s="71" t="str">
        <f t="shared" si="15"/>
        <v/>
      </c>
      <c r="C336" s="72" t="str">
        <f t="shared" si="16"/>
        <v/>
      </c>
      <c r="D336" s="20"/>
      <c r="E336" s="19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</row>
    <row r="337" spans="1:45" x14ac:dyDescent="0.2">
      <c r="A337" s="70">
        <f t="shared" si="14"/>
        <v>0</v>
      </c>
      <c r="B337" s="71" t="str">
        <f t="shared" si="15"/>
        <v/>
      </c>
      <c r="C337" s="72" t="str">
        <f t="shared" si="16"/>
        <v/>
      </c>
      <c r="D337" s="20"/>
      <c r="E337" s="19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</row>
    <row r="338" spans="1:45" x14ac:dyDescent="0.2">
      <c r="A338" s="70">
        <f t="shared" si="14"/>
        <v>0</v>
      </c>
      <c r="B338" s="71" t="str">
        <f t="shared" si="15"/>
        <v/>
      </c>
      <c r="C338" s="72" t="str">
        <f t="shared" si="16"/>
        <v/>
      </c>
      <c r="D338" s="20"/>
      <c r="E338" s="19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</row>
    <row r="339" spans="1:45" x14ac:dyDescent="0.2">
      <c r="A339" s="70">
        <f t="shared" si="14"/>
        <v>0</v>
      </c>
      <c r="B339" s="71" t="str">
        <f t="shared" si="15"/>
        <v/>
      </c>
      <c r="C339" s="72" t="str">
        <f t="shared" si="16"/>
        <v/>
      </c>
      <c r="D339" s="20"/>
      <c r="E339" s="19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</row>
    <row r="340" spans="1:45" x14ac:dyDescent="0.2">
      <c r="A340" s="70">
        <f t="shared" si="14"/>
        <v>0</v>
      </c>
      <c r="B340" s="71" t="str">
        <f t="shared" si="15"/>
        <v/>
      </c>
      <c r="C340" s="72" t="str">
        <f t="shared" si="16"/>
        <v/>
      </c>
      <c r="D340" s="20"/>
      <c r="E340" s="19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</row>
    <row r="341" spans="1:45" x14ac:dyDescent="0.2">
      <c r="A341" s="70">
        <f t="shared" si="14"/>
        <v>0</v>
      </c>
      <c r="B341" s="71" t="str">
        <f t="shared" si="15"/>
        <v/>
      </c>
      <c r="C341" s="72" t="str">
        <f t="shared" si="16"/>
        <v/>
      </c>
      <c r="D341" s="20"/>
      <c r="E341" s="19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</row>
    <row r="342" spans="1:45" x14ac:dyDescent="0.2">
      <c r="A342" s="70">
        <f t="shared" ref="A342:A405" si="17">IF(A341=0,0,(IF($F$10&gt;A341,A341+1,0)))</f>
        <v>0</v>
      </c>
      <c r="B342" s="71" t="str">
        <f t="shared" si="15"/>
        <v/>
      </c>
      <c r="C342" s="72" t="str">
        <f t="shared" si="16"/>
        <v/>
      </c>
      <c r="D342" s="20"/>
      <c r="E342" s="19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</row>
    <row r="343" spans="1:45" x14ac:dyDescent="0.2">
      <c r="A343" s="70">
        <f t="shared" si="17"/>
        <v>0</v>
      </c>
      <c r="B343" s="71" t="str">
        <f t="shared" si="15"/>
        <v/>
      </c>
      <c r="C343" s="72" t="str">
        <f t="shared" si="16"/>
        <v/>
      </c>
      <c r="D343" s="20"/>
      <c r="E343" s="19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</row>
    <row r="344" spans="1:45" x14ac:dyDescent="0.2">
      <c r="A344" s="70">
        <f t="shared" si="17"/>
        <v>0</v>
      </c>
      <c r="B344" s="71" t="str">
        <f t="shared" si="15"/>
        <v/>
      </c>
      <c r="C344" s="72" t="str">
        <f t="shared" si="16"/>
        <v/>
      </c>
      <c r="D344" s="20"/>
      <c r="E344" s="19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</row>
    <row r="345" spans="1:45" x14ac:dyDescent="0.2">
      <c r="A345" s="70">
        <f t="shared" si="17"/>
        <v>0</v>
      </c>
      <c r="B345" s="71" t="str">
        <f t="shared" si="15"/>
        <v/>
      </c>
      <c r="C345" s="72" t="str">
        <f t="shared" si="16"/>
        <v/>
      </c>
      <c r="D345" s="20"/>
      <c r="E345" s="19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</row>
    <row r="346" spans="1:45" x14ac:dyDescent="0.2">
      <c r="A346" s="70">
        <f t="shared" si="17"/>
        <v>0</v>
      </c>
      <c r="B346" s="71" t="str">
        <f t="shared" si="15"/>
        <v/>
      </c>
      <c r="C346" s="72" t="str">
        <f t="shared" si="16"/>
        <v/>
      </c>
      <c r="D346" s="20"/>
      <c r="E346" s="19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</row>
    <row r="347" spans="1:45" x14ac:dyDescent="0.2">
      <c r="A347" s="70">
        <f t="shared" si="17"/>
        <v>0</v>
      </c>
      <c r="B347" s="71" t="str">
        <f t="shared" si="15"/>
        <v/>
      </c>
      <c r="C347" s="72" t="str">
        <f t="shared" si="16"/>
        <v/>
      </c>
      <c r="D347" s="20"/>
      <c r="E347" s="19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</row>
    <row r="348" spans="1:45" x14ac:dyDescent="0.2">
      <c r="A348" s="70">
        <f t="shared" si="17"/>
        <v>0</v>
      </c>
      <c r="B348" s="71" t="str">
        <f t="shared" si="15"/>
        <v/>
      </c>
      <c r="C348" s="72" t="str">
        <f t="shared" si="16"/>
        <v/>
      </c>
      <c r="D348" s="20"/>
      <c r="E348" s="19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</row>
    <row r="349" spans="1:45" x14ac:dyDescent="0.2">
      <c r="A349" s="70">
        <f t="shared" si="17"/>
        <v>0</v>
      </c>
      <c r="B349" s="71" t="str">
        <f t="shared" si="15"/>
        <v/>
      </c>
      <c r="C349" s="72" t="str">
        <f t="shared" si="16"/>
        <v/>
      </c>
      <c r="D349" s="20"/>
      <c r="E349" s="19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</row>
    <row r="350" spans="1:45" x14ac:dyDescent="0.2">
      <c r="A350" s="70">
        <f t="shared" si="17"/>
        <v>0</v>
      </c>
      <c r="B350" s="71" t="str">
        <f t="shared" si="15"/>
        <v/>
      </c>
      <c r="C350" s="72" t="str">
        <f t="shared" si="16"/>
        <v/>
      </c>
      <c r="D350" s="20"/>
      <c r="E350" s="19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</row>
    <row r="351" spans="1:45" x14ac:dyDescent="0.2">
      <c r="A351" s="70">
        <f t="shared" si="17"/>
        <v>0</v>
      </c>
      <c r="B351" s="71" t="str">
        <f t="shared" si="15"/>
        <v/>
      </c>
      <c r="C351" s="72" t="str">
        <f t="shared" si="16"/>
        <v/>
      </c>
      <c r="D351" s="20"/>
      <c r="E351" s="19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</row>
    <row r="352" spans="1:45" x14ac:dyDescent="0.2">
      <c r="A352" s="70">
        <f t="shared" si="17"/>
        <v>0</v>
      </c>
      <c r="B352" s="71" t="str">
        <f t="shared" si="15"/>
        <v/>
      </c>
      <c r="C352" s="72" t="str">
        <f t="shared" si="16"/>
        <v/>
      </c>
      <c r="D352" s="20"/>
      <c r="E352" s="19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</row>
    <row r="353" spans="1:45" x14ac:dyDescent="0.2">
      <c r="A353" s="70">
        <f t="shared" si="17"/>
        <v>0</v>
      </c>
      <c r="B353" s="71" t="str">
        <f t="shared" si="15"/>
        <v/>
      </c>
      <c r="C353" s="72" t="str">
        <f t="shared" si="16"/>
        <v/>
      </c>
      <c r="D353" s="20"/>
      <c r="E353" s="19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</row>
    <row r="354" spans="1:45" x14ac:dyDescent="0.2">
      <c r="A354" s="70">
        <f t="shared" si="17"/>
        <v>0</v>
      </c>
      <c r="B354" s="71" t="str">
        <f t="shared" si="15"/>
        <v/>
      </c>
      <c r="C354" s="72" t="str">
        <f t="shared" si="16"/>
        <v/>
      </c>
      <c r="D354" s="20"/>
      <c r="E354" s="19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</row>
    <row r="355" spans="1:45" x14ac:dyDescent="0.2">
      <c r="A355" s="70">
        <f t="shared" si="17"/>
        <v>0</v>
      </c>
      <c r="B355" s="71" t="str">
        <f t="shared" si="15"/>
        <v/>
      </c>
      <c r="C355" s="72" t="str">
        <f t="shared" si="16"/>
        <v/>
      </c>
      <c r="D355" s="20"/>
      <c r="E355" s="19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</row>
    <row r="356" spans="1:45" x14ac:dyDescent="0.2">
      <c r="A356" s="70">
        <f t="shared" si="17"/>
        <v>0</v>
      </c>
      <c r="B356" s="71" t="str">
        <f t="shared" si="15"/>
        <v/>
      </c>
      <c r="C356" s="72" t="str">
        <f t="shared" si="16"/>
        <v/>
      </c>
      <c r="D356" s="20"/>
      <c r="E356" s="19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</row>
    <row r="357" spans="1:45" x14ac:dyDescent="0.2">
      <c r="A357" s="70">
        <f t="shared" si="17"/>
        <v>0</v>
      </c>
      <c r="B357" s="71" t="str">
        <f t="shared" si="15"/>
        <v/>
      </c>
      <c r="C357" s="72" t="str">
        <f t="shared" si="16"/>
        <v/>
      </c>
      <c r="D357" s="20"/>
      <c r="E357" s="19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</row>
    <row r="358" spans="1:45" x14ac:dyDescent="0.2">
      <c r="A358" s="70">
        <f t="shared" si="17"/>
        <v>0</v>
      </c>
      <c r="B358" s="71" t="str">
        <f t="shared" si="15"/>
        <v/>
      </c>
      <c r="C358" s="72" t="str">
        <f t="shared" si="16"/>
        <v/>
      </c>
      <c r="D358" s="20"/>
      <c r="E358" s="19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</row>
    <row r="359" spans="1:45" x14ac:dyDescent="0.2">
      <c r="A359" s="70">
        <f t="shared" si="17"/>
        <v>0</v>
      </c>
      <c r="B359" s="71" t="str">
        <f t="shared" si="15"/>
        <v/>
      </c>
      <c r="C359" s="72" t="str">
        <f t="shared" si="16"/>
        <v/>
      </c>
      <c r="D359" s="20"/>
      <c r="E359" s="19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</row>
    <row r="360" spans="1:45" x14ac:dyDescent="0.2">
      <c r="A360" s="70">
        <f t="shared" si="17"/>
        <v>0</v>
      </c>
      <c r="B360" s="71" t="str">
        <f t="shared" si="15"/>
        <v/>
      </c>
      <c r="C360" s="72" t="str">
        <f t="shared" si="16"/>
        <v/>
      </c>
      <c r="D360" s="20"/>
      <c r="E360" s="19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</row>
    <row r="361" spans="1:45" x14ac:dyDescent="0.2">
      <c r="A361" s="70">
        <f t="shared" si="17"/>
        <v>0</v>
      </c>
      <c r="B361" s="71" t="str">
        <f t="shared" si="15"/>
        <v/>
      </c>
      <c r="C361" s="72" t="str">
        <f t="shared" si="16"/>
        <v/>
      </c>
      <c r="D361" s="20"/>
      <c r="E361" s="19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</row>
    <row r="362" spans="1:45" x14ac:dyDescent="0.2">
      <c r="A362" s="70">
        <f t="shared" si="17"/>
        <v>0</v>
      </c>
      <c r="B362" s="71" t="str">
        <f t="shared" si="15"/>
        <v/>
      </c>
      <c r="C362" s="72" t="str">
        <f t="shared" si="16"/>
        <v/>
      </c>
      <c r="D362" s="20"/>
      <c r="E362" s="19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</row>
    <row r="363" spans="1:45" x14ac:dyDescent="0.2">
      <c r="A363" s="70">
        <f t="shared" si="17"/>
        <v>0</v>
      </c>
      <c r="B363" s="71" t="str">
        <f t="shared" si="15"/>
        <v/>
      </c>
      <c r="C363" s="72" t="str">
        <f t="shared" si="16"/>
        <v/>
      </c>
      <c r="D363" s="20"/>
      <c r="E363" s="19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</row>
    <row r="364" spans="1:45" x14ac:dyDescent="0.2">
      <c r="A364" s="70">
        <f t="shared" si="17"/>
        <v>0</v>
      </c>
      <c r="B364" s="71" t="str">
        <f t="shared" si="15"/>
        <v/>
      </c>
      <c r="C364" s="72" t="str">
        <f t="shared" si="16"/>
        <v/>
      </c>
      <c r="D364" s="20"/>
      <c r="E364" s="19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</row>
    <row r="365" spans="1:45" x14ac:dyDescent="0.2">
      <c r="A365" s="70">
        <f t="shared" si="17"/>
        <v>0</v>
      </c>
      <c r="B365" s="71" t="str">
        <f t="shared" si="15"/>
        <v/>
      </c>
      <c r="C365" s="72" t="str">
        <f t="shared" si="16"/>
        <v/>
      </c>
      <c r="D365" s="20"/>
      <c r="E365" s="19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</row>
    <row r="366" spans="1:45" x14ac:dyDescent="0.2">
      <c r="A366" s="70">
        <f t="shared" si="17"/>
        <v>0</v>
      </c>
      <c r="B366" s="71" t="str">
        <f t="shared" si="15"/>
        <v/>
      </c>
      <c r="C366" s="72" t="str">
        <f t="shared" si="16"/>
        <v/>
      </c>
      <c r="D366" s="20"/>
      <c r="E366" s="19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</row>
    <row r="367" spans="1:45" x14ac:dyDescent="0.2">
      <c r="A367" s="70">
        <f t="shared" si="17"/>
        <v>0</v>
      </c>
      <c r="B367" s="71" t="str">
        <f t="shared" si="15"/>
        <v/>
      </c>
      <c r="C367" s="72" t="str">
        <f t="shared" si="16"/>
        <v/>
      </c>
      <c r="D367" s="20"/>
      <c r="E367" s="19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</row>
    <row r="368" spans="1:45" x14ac:dyDescent="0.2">
      <c r="A368" s="70">
        <f t="shared" si="17"/>
        <v>0</v>
      </c>
      <c r="B368" s="71" t="str">
        <f t="shared" si="15"/>
        <v/>
      </c>
      <c r="C368" s="72" t="str">
        <f t="shared" si="16"/>
        <v/>
      </c>
      <c r="D368" s="20"/>
      <c r="E368" s="19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</row>
    <row r="369" spans="1:45" x14ac:dyDescent="0.2">
      <c r="A369" s="70">
        <f t="shared" si="17"/>
        <v>0</v>
      </c>
      <c r="B369" s="71" t="str">
        <f t="shared" si="15"/>
        <v/>
      </c>
      <c r="C369" s="72" t="str">
        <f t="shared" si="16"/>
        <v/>
      </c>
      <c r="D369" s="20"/>
      <c r="E369" s="19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</row>
    <row r="370" spans="1:45" x14ac:dyDescent="0.2">
      <c r="A370" s="70">
        <f t="shared" si="17"/>
        <v>0</v>
      </c>
      <c r="B370" s="71" t="str">
        <f t="shared" si="15"/>
        <v/>
      </c>
      <c r="C370" s="72" t="str">
        <f t="shared" si="16"/>
        <v/>
      </c>
      <c r="D370" s="20"/>
      <c r="E370" s="19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</row>
    <row r="371" spans="1:45" x14ac:dyDescent="0.2">
      <c r="A371" s="70">
        <f t="shared" si="17"/>
        <v>0</v>
      </c>
      <c r="B371" s="71" t="str">
        <f t="shared" si="15"/>
        <v/>
      </c>
      <c r="C371" s="72" t="str">
        <f t="shared" si="16"/>
        <v/>
      </c>
      <c r="D371" s="20"/>
      <c r="E371" s="19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</row>
    <row r="372" spans="1:45" x14ac:dyDescent="0.2">
      <c r="A372" s="70">
        <f t="shared" si="17"/>
        <v>0</v>
      </c>
      <c r="B372" s="71" t="str">
        <f t="shared" si="15"/>
        <v/>
      </c>
      <c r="C372" s="72" t="str">
        <f t="shared" si="16"/>
        <v/>
      </c>
      <c r="D372" s="20"/>
      <c r="E372" s="19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</row>
    <row r="373" spans="1:45" x14ac:dyDescent="0.2">
      <c r="A373" s="70">
        <f t="shared" si="17"/>
        <v>0</v>
      </c>
      <c r="B373" s="71" t="str">
        <f t="shared" si="15"/>
        <v/>
      </c>
      <c r="C373" s="72" t="str">
        <f t="shared" si="16"/>
        <v/>
      </c>
      <c r="D373" s="20"/>
      <c r="E373" s="19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</row>
    <row r="374" spans="1:45" x14ac:dyDescent="0.2">
      <c r="A374" s="70">
        <f t="shared" si="17"/>
        <v>0</v>
      </c>
      <c r="B374" s="71" t="str">
        <f t="shared" si="15"/>
        <v/>
      </c>
      <c r="C374" s="72" t="str">
        <f t="shared" si="16"/>
        <v/>
      </c>
      <c r="D374" s="20"/>
      <c r="E374" s="19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</row>
    <row r="375" spans="1:45" x14ac:dyDescent="0.2">
      <c r="A375" s="70">
        <f t="shared" si="17"/>
        <v>0</v>
      </c>
      <c r="B375" s="71" t="str">
        <f t="shared" si="15"/>
        <v/>
      </c>
      <c r="C375" s="72" t="str">
        <f t="shared" si="16"/>
        <v/>
      </c>
      <c r="D375" s="20"/>
      <c r="E375" s="19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</row>
    <row r="376" spans="1:45" x14ac:dyDescent="0.2">
      <c r="A376" s="70">
        <f t="shared" si="17"/>
        <v>0</v>
      </c>
      <c r="B376" s="71" t="str">
        <f t="shared" si="15"/>
        <v/>
      </c>
      <c r="C376" s="72" t="str">
        <f t="shared" si="16"/>
        <v/>
      </c>
      <c r="D376" s="20"/>
      <c r="E376" s="19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</row>
    <row r="377" spans="1:45" x14ac:dyDescent="0.2">
      <c r="A377" s="70">
        <f t="shared" si="17"/>
        <v>0</v>
      </c>
      <c r="B377" s="71" t="str">
        <f t="shared" si="15"/>
        <v/>
      </c>
      <c r="C377" s="72" t="str">
        <f t="shared" si="16"/>
        <v/>
      </c>
      <c r="D377" s="20"/>
      <c r="E377" s="19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</row>
    <row r="378" spans="1:45" x14ac:dyDescent="0.2">
      <c r="A378" s="70">
        <f t="shared" si="17"/>
        <v>0</v>
      </c>
      <c r="B378" s="71" t="str">
        <f t="shared" si="15"/>
        <v/>
      </c>
      <c r="C378" s="72" t="str">
        <f t="shared" si="16"/>
        <v/>
      </c>
      <c r="D378" s="20"/>
      <c r="E378" s="19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</row>
    <row r="379" spans="1:45" x14ac:dyDescent="0.2">
      <c r="A379" s="70">
        <f t="shared" si="17"/>
        <v>0</v>
      </c>
      <c r="B379" s="71" t="str">
        <f t="shared" si="15"/>
        <v/>
      </c>
      <c r="C379" s="72" t="str">
        <f t="shared" si="16"/>
        <v/>
      </c>
      <c r="D379" s="20"/>
      <c r="E379" s="19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</row>
    <row r="380" spans="1:45" x14ac:dyDescent="0.2">
      <c r="A380" s="70">
        <f t="shared" si="17"/>
        <v>0</v>
      </c>
      <c r="B380" s="71" t="str">
        <f t="shared" si="15"/>
        <v/>
      </c>
      <c r="C380" s="72" t="str">
        <f t="shared" si="16"/>
        <v/>
      </c>
      <c r="D380" s="20"/>
      <c r="E380" s="19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</row>
    <row r="381" spans="1:45" x14ac:dyDescent="0.2">
      <c r="A381" s="70">
        <f t="shared" si="17"/>
        <v>0</v>
      </c>
      <c r="B381" s="71" t="str">
        <f t="shared" si="15"/>
        <v/>
      </c>
      <c r="C381" s="72" t="str">
        <f t="shared" si="16"/>
        <v/>
      </c>
      <c r="D381" s="20"/>
      <c r="E381" s="19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</row>
    <row r="382" spans="1:45" x14ac:dyDescent="0.2">
      <c r="A382" s="70">
        <f t="shared" si="17"/>
        <v>0</v>
      </c>
      <c r="B382" s="71" t="str">
        <f t="shared" si="15"/>
        <v/>
      </c>
      <c r="C382" s="72" t="str">
        <f t="shared" si="16"/>
        <v/>
      </c>
      <c r="D382" s="20"/>
      <c r="E382" s="19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</row>
    <row r="383" spans="1:45" x14ac:dyDescent="0.2">
      <c r="A383" s="70">
        <f t="shared" si="17"/>
        <v>0</v>
      </c>
      <c r="B383" s="71" t="str">
        <f t="shared" si="15"/>
        <v/>
      </c>
      <c r="C383" s="72" t="str">
        <f t="shared" si="16"/>
        <v/>
      </c>
      <c r="D383" s="20"/>
      <c r="E383" s="19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</row>
    <row r="384" spans="1:45" x14ac:dyDescent="0.2">
      <c r="A384" s="70">
        <f t="shared" si="17"/>
        <v>0</v>
      </c>
      <c r="B384" s="71" t="str">
        <f t="shared" ref="B384:B447" si="18">IF(COUNT(F384:AS384)&gt;0,SUM(F384:AS384),"")</f>
        <v/>
      </c>
      <c r="C384" s="72" t="str">
        <f t="shared" ref="C384:C447" si="19">IF(COUNT(F384:AS384)&gt;0,B384/COUNT(F384:AS384),"")</f>
        <v/>
      </c>
      <c r="D384" s="20"/>
      <c r="E384" s="19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</row>
    <row r="385" spans="1:45" x14ac:dyDescent="0.2">
      <c r="A385" s="70">
        <f t="shared" si="17"/>
        <v>0</v>
      </c>
      <c r="B385" s="71" t="str">
        <f t="shared" si="18"/>
        <v/>
      </c>
      <c r="C385" s="72" t="str">
        <f t="shared" si="19"/>
        <v/>
      </c>
      <c r="D385" s="20"/>
      <c r="E385" s="19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</row>
    <row r="386" spans="1:45" x14ac:dyDescent="0.2">
      <c r="A386" s="70">
        <f t="shared" si="17"/>
        <v>0</v>
      </c>
      <c r="B386" s="71" t="str">
        <f t="shared" si="18"/>
        <v/>
      </c>
      <c r="C386" s="72" t="str">
        <f t="shared" si="19"/>
        <v/>
      </c>
      <c r="D386" s="20"/>
      <c r="E386" s="19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</row>
    <row r="387" spans="1:45" x14ac:dyDescent="0.2">
      <c r="A387" s="70">
        <f t="shared" si="17"/>
        <v>0</v>
      </c>
      <c r="B387" s="71" t="str">
        <f t="shared" si="18"/>
        <v/>
      </c>
      <c r="C387" s="72" t="str">
        <f t="shared" si="19"/>
        <v/>
      </c>
      <c r="D387" s="20"/>
      <c r="E387" s="19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</row>
    <row r="388" spans="1:45" x14ac:dyDescent="0.2">
      <c r="A388" s="70">
        <f t="shared" si="17"/>
        <v>0</v>
      </c>
      <c r="B388" s="71" t="str">
        <f t="shared" si="18"/>
        <v/>
      </c>
      <c r="C388" s="72" t="str">
        <f t="shared" si="19"/>
        <v/>
      </c>
      <c r="D388" s="20"/>
      <c r="E388" s="19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</row>
    <row r="389" spans="1:45" x14ac:dyDescent="0.2">
      <c r="A389" s="70">
        <f t="shared" si="17"/>
        <v>0</v>
      </c>
      <c r="B389" s="71" t="str">
        <f t="shared" si="18"/>
        <v/>
      </c>
      <c r="C389" s="72" t="str">
        <f t="shared" si="19"/>
        <v/>
      </c>
      <c r="D389" s="20"/>
      <c r="E389" s="19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</row>
    <row r="390" spans="1:45" x14ac:dyDescent="0.2">
      <c r="A390" s="70">
        <f t="shared" si="17"/>
        <v>0</v>
      </c>
      <c r="B390" s="71" t="str">
        <f t="shared" si="18"/>
        <v/>
      </c>
      <c r="C390" s="72" t="str">
        <f t="shared" si="19"/>
        <v/>
      </c>
      <c r="D390" s="20"/>
      <c r="E390" s="19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</row>
    <row r="391" spans="1:45" x14ac:dyDescent="0.2">
      <c r="A391" s="70">
        <f t="shared" si="17"/>
        <v>0</v>
      </c>
      <c r="B391" s="71" t="str">
        <f t="shared" si="18"/>
        <v/>
      </c>
      <c r="C391" s="72" t="str">
        <f t="shared" si="19"/>
        <v/>
      </c>
      <c r="D391" s="20"/>
      <c r="E391" s="19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</row>
    <row r="392" spans="1:45" x14ac:dyDescent="0.2">
      <c r="A392" s="70">
        <f t="shared" si="17"/>
        <v>0</v>
      </c>
      <c r="B392" s="71" t="str">
        <f t="shared" si="18"/>
        <v/>
      </c>
      <c r="C392" s="72" t="str">
        <f t="shared" si="19"/>
        <v/>
      </c>
      <c r="D392" s="20"/>
      <c r="E392" s="19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</row>
    <row r="393" spans="1:45" x14ac:dyDescent="0.2">
      <c r="A393" s="70">
        <f t="shared" si="17"/>
        <v>0</v>
      </c>
      <c r="B393" s="71" t="str">
        <f t="shared" si="18"/>
        <v/>
      </c>
      <c r="C393" s="72" t="str">
        <f t="shared" si="19"/>
        <v/>
      </c>
      <c r="D393" s="20"/>
      <c r="E393" s="19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</row>
    <row r="394" spans="1:45" x14ac:dyDescent="0.2">
      <c r="A394" s="70">
        <f t="shared" si="17"/>
        <v>0</v>
      </c>
      <c r="B394" s="71" t="str">
        <f t="shared" si="18"/>
        <v/>
      </c>
      <c r="C394" s="72" t="str">
        <f t="shared" si="19"/>
        <v/>
      </c>
      <c r="D394" s="20"/>
      <c r="E394" s="19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</row>
    <row r="395" spans="1:45" x14ac:dyDescent="0.2">
      <c r="A395" s="70">
        <f t="shared" si="17"/>
        <v>0</v>
      </c>
      <c r="B395" s="71" t="str">
        <f t="shared" si="18"/>
        <v/>
      </c>
      <c r="C395" s="72" t="str">
        <f t="shared" si="19"/>
        <v/>
      </c>
      <c r="D395" s="20"/>
      <c r="E395" s="19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</row>
    <row r="396" spans="1:45" x14ac:dyDescent="0.2">
      <c r="A396" s="70">
        <f t="shared" si="17"/>
        <v>0</v>
      </c>
      <c r="B396" s="71" t="str">
        <f t="shared" si="18"/>
        <v/>
      </c>
      <c r="C396" s="72" t="str">
        <f t="shared" si="19"/>
        <v/>
      </c>
      <c r="D396" s="20"/>
      <c r="E396" s="19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</row>
    <row r="397" spans="1:45" x14ac:dyDescent="0.2">
      <c r="A397" s="70">
        <f t="shared" si="17"/>
        <v>0</v>
      </c>
      <c r="B397" s="71" t="str">
        <f t="shared" si="18"/>
        <v/>
      </c>
      <c r="C397" s="72" t="str">
        <f t="shared" si="19"/>
        <v/>
      </c>
      <c r="D397" s="20"/>
      <c r="E397" s="19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</row>
    <row r="398" spans="1:45" x14ac:dyDescent="0.2">
      <c r="A398" s="70">
        <f t="shared" si="17"/>
        <v>0</v>
      </c>
      <c r="B398" s="71" t="str">
        <f t="shared" si="18"/>
        <v/>
      </c>
      <c r="C398" s="72" t="str">
        <f t="shared" si="19"/>
        <v/>
      </c>
      <c r="D398" s="20"/>
      <c r="E398" s="19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</row>
    <row r="399" spans="1:45" x14ac:dyDescent="0.2">
      <c r="A399" s="70">
        <f t="shared" si="17"/>
        <v>0</v>
      </c>
      <c r="B399" s="71" t="str">
        <f t="shared" si="18"/>
        <v/>
      </c>
      <c r="C399" s="72" t="str">
        <f t="shared" si="19"/>
        <v/>
      </c>
      <c r="D399" s="20"/>
      <c r="E399" s="19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</row>
    <row r="400" spans="1:45" x14ac:dyDescent="0.2">
      <c r="A400" s="70">
        <f t="shared" si="17"/>
        <v>0</v>
      </c>
      <c r="B400" s="71" t="str">
        <f t="shared" si="18"/>
        <v/>
      </c>
      <c r="C400" s="72" t="str">
        <f t="shared" si="19"/>
        <v/>
      </c>
      <c r="D400" s="20"/>
      <c r="E400" s="19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</row>
    <row r="401" spans="1:45" x14ac:dyDescent="0.2">
      <c r="A401" s="70">
        <f t="shared" si="17"/>
        <v>0</v>
      </c>
      <c r="B401" s="71" t="str">
        <f t="shared" si="18"/>
        <v/>
      </c>
      <c r="C401" s="72" t="str">
        <f t="shared" si="19"/>
        <v/>
      </c>
      <c r="D401" s="20"/>
      <c r="E401" s="19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</row>
    <row r="402" spans="1:45" x14ac:dyDescent="0.2">
      <c r="A402" s="70">
        <f t="shared" si="17"/>
        <v>0</v>
      </c>
      <c r="B402" s="71" t="str">
        <f t="shared" si="18"/>
        <v/>
      </c>
      <c r="C402" s="72" t="str">
        <f t="shared" si="19"/>
        <v/>
      </c>
      <c r="D402" s="20"/>
      <c r="E402" s="19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</row>
    <row r="403" spans="1:45" x14ac:dyDescent="0.2">
      <c r="A403" s="70">
        <f t="shared" si="17"/>
        <v>0</v>
      </c>
      <c r="B403" s="71" t="str">
        <f t="shared" si="18"/>
        <v/>
      </c>
      <c r="C403" s="72" t="str">
        <f t="shared" si="19"/>
        <v/>
      </c>
      <c r="D403" s="20"/>
      <c r="E403" s="19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</row>
    <row r="404" spans="1:45" x14ac:dyDescent="0.2">
      <c r="A404" s="70">
        <f t="shared" si="17"/>
        <v>0</v>
      </c>
      <c r="B404" s="71" t="str">
        <f t="shared" si="18"/>
        <v/>
      </c>
      <c r="C404" s="72" t="str">
        <f t="shared" si="19"/>
        <v/>
      </c>
      <c r="D404" s="20"/>
      <c r="E404" s="19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</row>
    <row r="405" spans="1:45" x14ac:dyDescent="0.2">
      <c r="A405" s="70">
        <f t="shared" si="17"/>
        <v>0</v>
      </c>
      <c r="B405" s="71" t="str">
        <f t="shared" si="18"/>
        <v/>
      </c>
      <c r="C405" s="72" t="str">
        <f t="shared" si="19"/>
        <v/>
      </c>
      <c r="D405" s="20"/>
      <c r="E405" s="19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</row>
    <row r="406" spans="1:45" x14ac:dyDescent="0.2">
      <c r="A406" s="70">
        <f t="shared" ref="A406:A469" si="20">IF(A405=0,0,(IF($F$10&gt;A405,A405+1,0)))</f>
        <v>0</v>
      </c>
      <c r="B406" s="71" t="str">
        <f t="shared" si="18"/>
        <v/>
      </c>
      <c r="C406" s="72" t="str">
        <f t="shared" si="19"/>
        <v/>
      </c>
      <c r="D406" s="20"/>
      <c r="E406" s="19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</row>
    <row r="407" spans="1:45" x14ac:dyDescent="0.2">
      <c r="A407" s="70">
        <f t="shared" si="20"/>
        <v>0</v>
      </c>
      <c r="B407" s="71" t="str">
        <f t="shared" si="18"/>
        <v/>
      </c>
      <c r="C407" s="72" t="str">
        <f t="shared" si="19"/>
        <v/>
      </c>
      <c r="D407" s="20"/>
      <c r="E407" s="19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</row>
    <row r="408" spans="1:45" x14ac:dyDescent="0.2">
      <c r="A408" s="70">
        <f t="shared" si="20"/>
        <v>0</v>
      </c>
      <c r="B408" s="71" t="str">
        <f t="shared" si="18"/>
        <v/>
      </c>
      <c r="C408" s="72" t="str">
        <f t="shared" si="19"/>
        <v/>
      </c>
      <c r="D408" s="20"/>
      <c r="E408" s="19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</row>
    <row r="409" spans="1:45" x14ac:dyDescent="0.2">
      <c r="A409" s="70">
        <f t="shared" si="20"/>
        <v>0</v>
      </c>
      <c r="B409" s="71" t="str">
        <f t="shared" si="18"/>
        <v/>
      </c>
      <c r="C409" s="72" t="str">
        <f t="shared" si="19"/>
        <v/>
      </c>
      <c r="D409" s="20"/>
      <c r="E409" s="19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</row>
    <row r="410" spans="1:45" x14ac:dyDescent="0.2">
      <c r="A410" s="70">
        <f t="shared" si="20"/>
        <v>0</v>
      </c>
      <c r="B410" s="71" t="str">
        <f t="shared" si="18"/>
        <v/>
      </c>
      <c r="C410" s="72" t="str">
        <f t="shared" si="19"/>
        <v/>
      </c>
      <c r="D410" s="20"/>
      <c r="E410" s="19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</row>
    <row r="411" spans="1:45" x14ac:dyDescent="0.2">
      <c r="A411" s="70">
        <f t="shared" si="20"/>
        <v>0</v>
      </c>
      <c r="B411" s="71" t="str">
        <f t="shared" si="18"/>
        <v/>
      </c>
      <c r="C411" s="72" t="str">
        <f t="shared" si="19"/>
        <v/>
      </c>
      <c r="D411" s="20"/>
      <c r="E411" s="19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</row>
    <row r="412" spans="1:45" x14ac:dyDescent="0.2">
      <c r="A412" s="70">
        <f t="shared" si="20"/>
        <v>0</v>
      </c>
      <c r="B412" s="71" t="str">
        <f t="shared" si="18"/>
        <v/>
      </c>
      <c r="C412" s="72" t="str">
        <f t="shared" si="19"/>
        <v/>
      </c>
      <c r="D412" s="20"/>
      <c r="E412" s="19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</row>
    <row r="413" spans="1:45" x14ac:dyDescent="0.2">
      <c r="A413" s="70">
        <f t="shared" si="20"/>
        <v>0</v>
      </c>
      <c r="B413" s="71" t="str">
        <f t="shared" si="18"/>
        <v/>
      </c>
      <c r="C413" s="72" t="str">
        <f t="shared" si="19"/>
        <v/>
      </c>
      <c r="D413" s="20"/>
      <c r="E413" s="19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</row>
    <row r="414" spans="1:45" x14ac:dyDescent="0.2">
      <c r="A414" s="70">
        <f t="shared" si="20"/>
        <v>0</v>
      </c>
      <c r="B414" s="71" t="str">
        <f t="shared" si="18"/>
        <v/>
      </c>
      <c r="C414" s="72" t="str">
        <f t="shared" si="19"/>
        <v/>
      </c>
      <c r="D414" s="20"/>
      <c r="E414" s="19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</row>
    <row r="415" spans="1:45" x14ac:dyDescent="0.2">
      <c r="A415" s="70">
        <f t="shared" si="20"/>
        <v>0</v>
      </c>
      <c r="B415" s="71" t="str">
        <f t="shared" si="18"/>
        <v/>
      </c>
      <c r="C415" s="72" t="str">
        <f t="shared" si="19"/>
        <v/>
      </c>
      <c r="D415" s="20"/>
      <c r="E415" s="19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</row>
    <row r="416" spans="1:45" x14ac:dyDescent="0.2">
      <c r="A416" s="70">
        <f t="shared" si="20"/>
        <v>0</v>
      </c>
      <c r="B416" s="71" t="str">
        <f t="shared" si="18"/>
        <v/>
      </c>
      <c r="C416" s="72" t="str">
        <f t="shared" si="19"/>
        <v/>
      </c>
      <c r="D416" s="20"/>
      <c r="E416" s="19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</row>
    <row r="417" spans="1:45" x14ac:dyDescent="0.2">
      <c r="A417" s="70">
        <f t="shared" si="20"/>
        <v>0</v>
      </c>
      <c r="B417" s="71" t="str">
        <f t="shared" si="18"/>
        <v/>
      </c>
      <c r="C417" s="72" t="str">
        <f t="shared" si="19"/>
        <v/>
      </c>
      <c r="D417" s="20"/>
      <c r="E417" s="19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</row>
    <row r="418" spans="1:45" x14ac:dyDescent="0.2">
      <c r="A418" s="70">
        <f t="shared" si="20"/>
        <v>0</v>
      </c>
      <c r="B418" s="71" t="str">
        <f t="shared" si="18"/>
        <v/>
      </c>
      <c r="C418" s="72" t="str">
        <f t="shared" si="19"/>
        <v/>
      </c>
      <c r="D418" s="20"/>
      <c r="E418" s="19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</row>
    <row r="419" spans="1:45" x14ac:dyDescent="0.2">
      <c r="A419" s="70">
        <f t="shared" si="20"/>
        <v>0</v>
      </c>
      <c r="B419" s="71" t="str">
        <f t="shared" si="18"/>
        <v/>
      </c>
      <c r="C419" s="72" t="str">
        <f t="shared" si="19"/>
        <v/>
      </c>
      <c r="D419" s="20"/>
      <c r="E419" s="19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</row>
    <row r="420" spans="1:45" x14ac:dyDescent="0.2">
      <c r="A420" s="70">
        <f t="shared" si="20"/>
        <v>0</v>
      </c>
      <c r="B420" s="71" t="str">
        <f t="shared" si="18"/>
        <v/>
      </c>
      <c r="C420" s="72" t="str">
        <f t="shared" si="19"/>
        <v/>
      </c>
      <c r="D420" s="20"/>
      <c r="E420" s="19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</row>
    <row r="421" spans="1:45" x14ac:dyDescent="0.2">
      <c r="A421" s="70">
        <f t="shared" si="20"/>
        <v>0</v>
      </c>
      <c r="B421" s="71" t="str">
        <f t="shared" si="18"/>
        <v/>
      </c>
      <c r="C421" s="72" t="str">
        <f t="shared" si="19"/>
        <v/>
      </c>
      <c r="D421" s="20"/>
      <c r="E421" s="19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</row>
    <row r="422" spans="1:45" x14ac:dyDescent="0.2">
      <c r="A422" s="70">
        <f t="shared" si="20"/>
        <v>0</v>
      </c>
      <c r="B422" s="71" t="str">
        <f t="shared" si="18"/>
        <v/>
      </c>
      <c r="C422" s="72" t="str">
        <f t="shared" si="19"/>
        <v/>
      </c>
      <c r="D422" s="20"/>
      <c r="E422" s="19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</row>
    <row r="423" spans="1:45" x14ac:dyDescent="0.2">
      <c r="A423" s="70">
        <f t="shared" si="20"/>
        <v>0</v>
      </c>
      <c r="B423" s="71" t="str">
        <f t="shared" si="18"/>
        <v/>
      </c>
      <c r="C423" s="72" t="str">
        <f t="shared" si="19"/>
        <v/>
      </c>
      <c r="D423" s="20"/>
      <c r="E423" s="19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</row>
    <row r="424" spans="1:45" x14ac:dyDescent="0.2">
      <c r="A424" s="70">
        <f t="shared" si="20"/>
        <v>0</v>
      </c>
      <c r="B424" s="71" t="str">
        <f t="shared" si="18"/>
        <v/>
      </c>
      <c r="C424" s="72" t="str">
        <f t="shared" si="19"/>
        <v/>
      </c>
      <c r="D424" s="20"/>
      <c r="E424" s="19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</row>
    <row r="425" spans="1:45" x14ac:dyDescent="0.2">
      <c r="A425" s="70">
        <f t="shared" si="20"/>
        <v>0</v>
      </c>
      <c r="B425" s="71" t="str">
        <f t="shared" si="18"/>
        <v/>
      </c>
      <c r="C425" s="72" t="str">
        <f t="shared" si="19"/>
        <v/>
      </c>
      <c r="D425" s="20"/>
      <c r="E425" s="19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</row>
    <row r="426" spans="1:45" x14ac:dyDescent="0.2">
      <c r="A426" s="70">
        <f t="shared" si="20"/>
        <v>0</v>
      </c>
      <c r="B426" s="71" t="str">
        <f t="shared" si="18"/>
        <v/>
      </c>
      <c r="C426" s="72" t="str">
        <f t="shared" si="19"/>
        <v/>
      </c>
      <c r="D426" s="20"/>
      <c r="E426" s="19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</row>
    <row r="427" spans="1:45" x14ac:dyDescent="0.2">
      <c r="A427" s="70">
        <f t="shared" si="20"/>
        <v>0</v>
      </c>
      <c r="B427" s="71" t="str">
        <f t="shared" si="18"/>
        <v/>
      </c>
      <c r="C427" s="72" t="str">
        <f t="shared" si="19"/>
        <v/>
      </c>
      <c r="D427" s="20"/>
      <c r="E427" s="19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</row>
    <row r="428" spans="1:45" x14ac:dyDescent="0.2">
      <c r="A428" s="70">
        <f t="shared" si="20"/>
        <v>0</v>
      </c>
      <c r="B428" s="71" t="str">
        <f t="shared" si="18"/>
        <v/>
      </c>
      <c r="C428" s="72" t="str">
        <f t="shared" si="19"/>
        <v/>
      </c>
      <c r="D428" s="20"/>
      <c r="E428" s="19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</row>
    <row r="429" spans="1:45" x14ac:dyDescent="0.2">
      <c r="A429" s="70">
        <f t="shared" si="20"/>
        <v>0</v>
      </c>
      <c r="B429" s="71" t="str">
        <f t="shared" si="18"/>
        <v/>
      </c>
      <c r="C429" s="72" t="str">
        <f t="shared" si="19"/>
        <v/>
      </c>
      <c r="D429" s="20"/>
      <c r="E429" s="19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</row>
    <row r="430" spans="1:45" x14ac:dyDescent="0.2">
      <c r="A430" s="70">
        <f t="shared" si="20"/>
        <v>0</v>
      </c>
      <c r="B430" s="71" t="str">
        <f t="shared" si="18"/>
        <v/>
      </c>
      <c r="C430" s="72" t="str">
        <f t="shared" si="19"/>
        <v/>
      </c>
      <c r="D430" s="20"/>
      <c r="E430" s="19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</row>
    <row r="431" spans="1:45" x14ac:dyDescent="0.2">
      <c r="A431" s="70">
        <f t="shared" si="20"/>
        <v>0</v>
      </c>
      <c r="B431" s="71" t="str">
        <f t="shared" si="18"/>
        <v/>
      </c>
      <c r="C431" s="72" t="str">
        <f t="shared" si="19"/>
        <v/>
      </c>
      <c r="D431" s="20"/>
      <c r="E431" s="19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</row>
    <row r="432" spans="1:45" x14ac:dyDescent="0.2">
      <c r="A432" s="70">
        <f t="shared" si="20"/>
        <v>0</v>
      </c>
      <c r="B432" s="71" t="str">
        <f t="shared" si="18"/>
        <v/>
      </c>
      <c r="C432" s="72" t="str">
        <f t="shared" si="19"/>
        <v/>
      </c>
      <c r="D432" s="20"/>
      <c r="E432" s="19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</row>
    <row r="433" spans="1:45" x14ac:dyDescent="0.2">
      <c r="A433" s="70">
        <f t="shared" si="20"/>
        <v>0</v>
      </c>
      <c r="B433" s="71" t="str">
        <f t="shared" si="18"/>
        <v/>
      </c>
      <c r="C433" s="72" t="str">
        <f t="shared" si="19"/>
        <v/>
      </c>
      <c r="D433" s="20"/>
      <c r="E433" s="19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</row>
    <row r="434" spans="1:45" x14ac:dyDescent="0.2">
      <c r="A434" s="70">
        <f t="shared" si="20"/>
        <v>0</v>
      </c>
      <c r="B434" s="71" t="str">
        <f t="shared" si="18"/>
        <v/>
      </c>
      <c r="C434" s="72" t="str">
        <f t="shared" si="19"/>
        <v/>
      </c>
      <c r="D434" s="20"/>
      <c r="E434" s="19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</row>
    <row r="435" spans="1:45" x14ac:dyDescent="0.2">
      <c r="A435" s="70">
        <f t="shared" si="20"/>
        <v>0</v>
      </c>
      <c r="B435" s="71" t="str">
        <f t="shared" si="18"/>
        <v/>
      </c>
      <c r="C435" s="72" t="str">
        <f t="shared" si="19"/>
        <v/>
      </c>
      <c r="D435" s="20"/>
      <c r="E435" s="19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</row>
    <row r="436" spans="1:45" x14ac:dyDescent="0.2">
      <c r="A436" s="70">
        <f t="shared" si="20"/>
        <v>0</v>
      </c>
      <c r="B436" s="71" t="str">
        <f t="shared" si="18"/>
        <v/>
      </c>
      <c r="C436" s="72" t="str">
        <f t="shared" si="19"/>
        <v/>
      </c>
      <c r="D436" s="20"/>
      <c r="E436" s="19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</row>
    <row r="437" spans="1:45" x14ac:dyDescent="0.2">
      <c r="A437" s="70">
        <f t="shared" si="20"/>
        <v>0</v>
      </c>
      <c r="B437" s="71" t="str">
        <f t="shared" si="18"/>
        <v/>
      </c>
      <c r="C437" s="72" t="str">
        <f t="shared" si="19"/>
        <v/>
      </c>
      <c r="D437" s="20"/>
      <c r="E437" s="19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</row>
    <row r="438" spans="1:45" x14ac:dyDescent="0.2">
      <c r="A438" s="70">
        <f t="shared" si="20"/>
        <v>0</v>
      </c>
      <c r="B438" s="71" t="str">
        <f t="shared" si="18"/>
        <v/>
      </c>
      <c r="C438" s="72" t="str">
        <f t="shared" si="19"/>
        <v/>
      </c>
      <c r="D438" s="20"/>
      <c r="E438" s="19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</row>
    <row r="439" spans="1:45" x14ac:dyDescent="0.2">
      <c r="A439" s="70">
        <f t="shared" si="20"/>
        <v>0</v>
      </c>
      <c r="B439" s="71" t="str">
        <f t="shared" si="18"/>
        <v/>
      </c>
      <c r="C439" s="72" t="str">
        <f t="shared" si="19"/>
        <v/>
      </c>
      <c r="D439" s="20"/>
      <c r="E439" s="19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</row>
    <row r="440" spans="1:45" x14ac:dyDescent="0.2">
      <c r="A440" s="70">
        <f t="shared" si="20"/>
        <v>0</v>
      </c>
      <c r="B440" s="71" t="str">
        <f t="shared" si="18"/>
        <v/>
      </c>
      <c r="C440" s="72" t="str">
        <f t="shared" si="19"/>
        <v/>
      </c>
      <c r="D440" s="20"/>
      <c r="E440" s="19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</row>
    <row r="441" spans="1:45" x14ac:dyDescent="0.2">
      <c r="A441" s="70">
        <f t="shared" si="20"/>
        <v>0</v>
      </c>
      <c r="B441" s="71" t="str">
        <f t="shared" si="18"/>
        <v/>
      </c>
      <c r="C441" s="72" t="str">
        <f t="shared" si="19"/>
        <v/>
      </c>
      <c r="D441" s="20"/>
      <c r="E441" s="19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</row>
    <row r="442" spans="1:45" x14ac:dyDescent="0.2">
      <c r="A442" s="70">
        <f t="shared" si="20"/>
        <v>0</v>
      </c>
      <c r="B442" s="71" t="str">
        <f t="shared" si="18"/>
        <v/>
      </c>
      <c r="C442" s="72" t="str">
        <f t="shared" si="19"/>
        <v/>
      </c>
      <c r="D442" s="20"/>
      <c r="E442" s="19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</row>
    <row r="443" spans="1:45" x14ac:dyDescent="0.2">
      <c r="A443" s="70">
        <f t="shared" si="20"/>
        <v>0</v>
      </c>
      <c r="B443" s="71" t="str">
        <f t="shared" si="18"/>
        <v/>
      </c>
      <c r="C443" s="72" t="str">
        <f t="shared" si="19"/>
        <v/>
      </c>
      <c r="D443" s="20"/>
      <c r="E443" s="19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</row>
    <row r="444" spans="1:45" x14ac:dyDescent="0.2">
      <c r="A444" s="70">
        <f t="shared" si="20"/>
        <v>0</v>
      </c>
      <c r="B444" s="71" t="str">
        <f t="shared" si="18"/>
        <v/>
      </c>
      <c r="C444" s="72" t="str">
        <f t="shared" si="19"/>
        <v/>
      </c>
      <c r="D444" s="20"/>
      <c r="E444" s="19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</row>
    <row r="445" spans="1:45" x14ac:dyDescent="0.2">
      <c r="A445" s="70">
        <f t="shared" si="20"/>
        <v>0</v>
      </c>
      <c r="B445" s="71" t="str">
        <f t="shared" si="18"/>
        <v/>
      </c>
      <c r="C445" s="72" t="str">
        <f t="shared" si="19"/>
        <v/>
      </c>
      <c r="D445" s="20"/>
      <c r="E445" s="19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</row>
    <row r="446" spans="1:45" x14ac:dyDescent="0.2">
      <c r="A446" s="70">
        <f t="shared" si="20"/>
        <v>0</v>
      </c>
      <c r="B446" s="71" t="str">
        <f t="shared" si="18"/>
        <v/>
      </c>
      <c r="C446" s="72" t="str">
        <f t="shared" si="19"/>
        <v/>
      </c>
      <c r="D446" s="20"/>
      <c r="E446" s="19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</row>
    <row r="447" spans="1:45" x14ac:dyDescent="0.2">
      <c r="A447" s="70">
        <f t="shared" si="20"/>
        <v>0</v>
      </c>
      <c r="B447" s="71" t="str">
        <f t="shared" si="18"/>
        <v/>
      </c>
      <c r="C447" s="72" t="str">
        <f t="shared" si="19"/>
        <v/>
      </c>
      <c r="D447" s="20"/>
      <c r="E447" s="19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</row>
    <row r="448" spans="1:45" x14ac:dyDescent="0.2">
      <c r="A448" s="70">
        <f t="shared" si="20"/>
        <v>0</v>
      </c>
      <c r="B448" s="71" t="str">
        <f t="shared" ref="B448:B511" si="21">IF(COUNT(F448:AS448)&gt;0,SUM(F448:AS448),"")</f>
        <v/>
      </c>
      <c r="C448" s="72" t="str">
        <f t="shared" ref="C448:C511" si="22">IF(COUNT(F448:AS448)&gt;0,B448/COUNT(F448:AS448),"")</f>
        <v/>
      </c>
      <c r="D448" s="20"/>
      <c r="E448" s="19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</row>
    <row r="449" spans="1:45" x14ac:dyDescent="0.2">
      <c r="A449" s="70">
        <f t="shared" si="20"/>
        <v>0</v>
      </c>
      <c r="B449" s="71" t="str">
        <f t="shared" si="21"/>
        <v/>
      </c>
      <c r="C449" s="72" t="str">
        <f t="shared" si="22"/>
        <v/>
      </c>
      <c r="D449" s="20"/>
      <c r="E449" s="19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</row>
    <row r="450" spans="1:45" x14ac:dyDescent="0.2">
      <c r="A450" s="70">
        <f t="shared" si="20"/>
        <v>0</v>
      </c>
      <c r="B450" s="71" t="str">
        <f t="shared" si="21"/>
        <v/>
      </c>
      <c r="C450" s="72" t="str">
        <f t="shared" si="22"/>
        <v/>
      </c>
      <c r="D450" s="20"/>
      <c r="E450" s="19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</row>
    <row r="451" spans="1:45" x14ac:dyDescent="0.2">
      <c r="A451" s="70">
        <f t="shared" si="20"/>
        <v>0</v>
      </c>
      <c r="B451" s="71" t="str">
        <f t="shared" si="21"/>
        <v/>
      </c>
      <c r="C451" s="72" t="str">
        <f t="shared" si="22"/>
        <v/>
      </c>
      <c r="D451" s="20"/>
      <c r="E451" s="19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</row>
    <row r="452" spans="1:45" x14ac:dyDescent="0.2">
      <c r="A452" s="70">
        <f t="shared" si="20"/>
        <v>0</v>
      </c>
      <c r="B452" s="71" t="str">
        <f t="shared" si="21"/>
        <v/>
      </c>
      <c r="C452" s="72" t="str">
        <f t="shared" si="22"/>
        <v/>
      </c>
      <c r="D452" s="20"/>
      <c r="E452" s="19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</row>
    <row r="453" spans="1:45" x14ac:dyDescent="0.2">
      <c r="A453" s="70">
        <f t="shared" si="20"/>
        <v>0</v>
      </c>
      <c r="B453" s="71" t="str">
        <f t="shared" si="21"/>
        <v/>
      </c>
      <c r="C453" s="72" t="str">
        <f t="shared" si="22"/>
        <v/>
      </c>
      <c r="D453" s="20"/>
      <c r="E453" s="19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</row>
    <row r="454" spans="1:45" x14ac:dyDescent="0.2">
      <c r="A454" s="70">
        <f t="shared" si="20"/>
        <v>0</v>
      </c>
      <c r="B454" s="71" t="str">
        <f t="shared" si="21"/>
        <v/>
      </c>
      <c r="C454" s="72" t="str">
        <f t="shared" si="22"/>
        <v/>
      </c>
      <c r="D454" s="20"/>
      <c r="E454" s="19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</row>
    <row r="455" spans="1:45" x14ac:dyDescent="0.2">
      <c r="A455" s="70">
        <f t="shared" si="20"/>
        <v>0</v>
      </c>
      <c r="B455" s="71" t="str">
        <f t="shared" si="21"/>
        <v/>
      </c>
      <c r="C455" s="72" t="str">
        <f t="shared" si="22"/>
        <v/>
      </c>
      <c r="D455" s="20"/>
      <c r="E455" s="19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</row>
    <row r="456" spans="1:45" x14ac:dyDescent="0.2">
      <c r="A456" s="70">
        <f t="shared" si="20"/>
        <v>0</v>
      </c>
      <c r="B456" s="71" t="str">
        <f t="shared" si="21"/>
        <v/>
      </c>
      <c r="C456" s="72" t="str">
        <f t="shared" si="22"/>
        <v/>
      </c>
      <c r="D456" s="20"/>
      <c r="E456" s="19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</row>
    <row r="457" spans="1:45" x14ac:dyDescent="0.2">
      <c r="A457" s="70">
        <f t="shared" si="20"/>
        <v>0</v>
      </c>
      <c r="B457" s="71" t="str">
        <f t="shared" si="21"/>
        <v/>
      </c>
      <c r="C457" s="72" t="str">
        <f t="shared" si="22"/>
        <v/>
      </c>
      <c r="D457" s="20"/>
      <c r="E457" s="19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</row>
    <row r="458" spans="1:45" x14ac:dyDescent="0.2">
      <c r="A458" s="70">
        <f t="shared" si="20"/>
        <v>0</v>
      </c>
      <c r="B458" s="71" t="str">
        <f t="shared" si="21"/>
        <v/>
      </c>
      <c r="C458" s="72" t="str">
        <f t="shared" si="22"/>
        <v/>
      </c>
      <c r="D458" s="20"/>
      <c r="E458" s="19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</row>
    <row r="459" spans="1:45" x14ac:dyDescent="0.2">
      <c r="A459" s="70">
        <f t="shared" si="20"/>
        <v>0</v>
      </c>
      <c r="B459" s="71" t="str">
        <f t="shared" si="21"/>
        <v/>
      </c>
      <c r="C459" s="72" t="str">
        <f t="shared" si="22"/>
        <v/>
      </c>
      <c r="D459" s="20"/>
      <c r="E459" s="19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</row>
    <row r="460" spans="1:45" x14ac:dyDescent="0.2">
      <c r="A460" s="70">
        <f t="shared" si="20"/>
        <v>0</v>
      </c>
      <c r="B460" s="71" t="str">
        <f t="shared" si="21"/>
        <v/>
      </c>
      <c r="C460" s="72" t="str">
        <f t="shared" si="22"/>
        <v/>
      </c>
      <c r="D460" s="20"/>
      <c r="E460" s="19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</row>
    <row r="461" spans="1:45" x14ac:dyDescent="0.2">
      <c r="A461" s="70">
        <f t="shared" si="20"/>
        <v>0</v>
      </c>
      <c r="B461" s="71" t="str">
        <f t="shared" si="21"/>
        <v/>
      </c>
      <c r="C461" s="72" t="str">
        <f t="shared" si="22"/>
        <v/>
      </c>
      <c r="D461" s="20"/>
      <c r="E461" s="19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</row>
    <row r="462" spans="1:45" x14ac:dyDescent="0.2">
      <c r="A462" s="70">
        <f t="shared" si="20"/>
        <v>0</v>
      </c>
      <c r="B462" s="71" t="str">
        <f t="shared" si="21"/>
        <v/>
      </c>
      <c r="C462" s="72" t="str">
        <f t="shared" si="22"/>
        <v/>
      </c>
      <c r="D462" s="20"/>
      <c r="E462" s="19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</row>
    <row r="463" spans="1:45" x14ac:dyDescent="0.2">
      <c r="A463" s="70">
        <f t="shared" si="20"/>
        <v>0</v>
      </c>
      <c r="B463" s="71" t="str">
        <f t="shared" si="21"/>
        <v/>
      </c>
      <c r="C463" s="72" t="str">
        <f t="shared" si="22"/>
        <v/>
      </c>
      <c r="D463" s="20"/>
      <c r="E463" s="19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</row>
    <row r="464" spans="1:45" x14ac:dyDescent="0.2">
      <c r="A464" s="70">
        <f t="shared" si="20"/>
        <v>0</v>
      </c>
      <c r="B464" s="71" t="str">
        <f t="shared" si="21"/>
        <v/>
      </c>
      <c r="C464" s="72" t="str">
        <f t="shared" si="22"/>
        <v/>
      </c>
      <c r="D464" s="20"/>
      <c r="E464" s="19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</row>
    <row r="465" spans="1:45" x14ac:dyDescent="0.2">
      <c r="A465" s="70">
        <f t="shared" si="20"/>
        <v>0</v>
      </c>
      <c r="B465" s="71" t="str">
        <f t="shared" si="21"/>
        <v/>
      </c>
      <c r="C465" s="72" t="str">
        <f t="shared" si="22"/>
        <v/>
      </c>
      <c r="D465" s="20"/>
      <c r="E465" s="19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</row>
    <row r="466" spans="1:45" x14ac:dyDescent="0.2">
      <c r="A466" s="70">
        <f t="shared" si="20"/>
        <v>0</v>
      </c>
      <c r="B466" s="71" t="str">
        <f t="shared" si="21"/>
        <v/>
      </c>
      <c r="C466" s="72" t="str">
        <f t="shared" si="22"/>
        <v/>
      </c>
      <c r="D466" s="20"/>
      <c r="E466" s="19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</row>
    <row r="467" spans="1:45" x14ac:dyDescent="0.2">
      <c r="A467" s="70">
        <f t="shared" si="20"/>
        <v>0</v>
      </c>
      <c r="B467" s="71" t="str">
        <f t="shared" si="21"/>
        <v/>
      </c>
      <c r="C467" s="72" t="str">
        <f t="shared" si="22"/>
        <v/>
      </c>
      <c r="D467" s="20"/>
      <c r="E467" s="19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</row>
    <row r="468" spans="1:45" x14ac:dyDescent="0.2">
      <c r="A468" s="70">
        <f t="shared" si="20"/>
        <v>0</v>
      </c>
      <c r="B468" s="71" t="str">
        <f t="shared" si="21"/>
        <v/>
      </c>
      <c r="C468" s="72" t="str">
        <f t="shared" si="22"/>
        <v/>
      </c>
      <c r="D468" s="20"/>
      <c r="E468" s="19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</row>
    <row r="469" spans="1:45" x14ac:dyDescent="0.2">
      <c r="A469" s="70">
        <f t="shared" si="20"/>
        <v>0</v>
      </c>
      <c r="B469" s="71" t="str">
        <f t="shared" si="21"/>
        <v/>
      </c>
      <c r="C469" s="72" t="str">
        <f t="shared" si="22"/>
        <v/>
      </c>
      <c r="D469" s="20"/>
      <c r="E469" s="19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</row>
    <row r="470" spans="1:45" x14ac:dyDescent="0.2">
      <c r="A470" s="70">
        <f t="shared" ref="A470:A533" si="23">IF(A469=0,0,(IF($F$10&gt;A469,A469+1,0)))</f>
        <v>0</v>
      </c>
      <c r="B470" s="71" t="str">
        <f t="shared" si="21"/>
        <v/>
      </c>
      <c r="C470" s="72" t="str">
        <f t="shared" si="22"/>
        <v/>
      </c>
      <c r="D470" s="20"/>
      <c r="E470" s="19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</row>
    <row r="471" spans="1:45" x14ac:dyDescent="0.2">
      <c r="A471" s="70">
        <f t="shared" si="23"/>
        <v>0</v>
      </c>
      <c r="B471" s="71" t="str">
        <f t="shared" si="21"/>
        <v/>
      </c>
      <c r="C471" s="72" t="str">
        <f t="shared" si="22"/>
        <v/>
      </c>
      <c r="D471" s="20"/>
      <c r="E471" s="19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</row>
    <row r="472" spans="1:45" x14ac:dyDescent="0.2">
      <c r="A472" s="70">
        <f t="shared" si="23"/>
        <v>0</v>
      </c>
      <c r="B472" s="71" t="str">
        <f t="shared" si="21"/>
        <v/>
      </c>
      <c r="C472" s="72" t="str">
        <f t="shared" si="22"/>
        <v/>
      </c>
      <c r="D472" s="20"/>
      <c r="E472" s="19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</row>
    <row r="473" spans="1:45" x14ac:dyDescent="0.2">
      <c r="A473" s="70">
        <f t="shared" si="23"/>
        <v>0</v>
      </c>
      <c r="B473" s="71" t="str">
        <f t="shared" si="21"/>
        <v/>
      </c>
      <c r="C473" s="72" t="str">
        <f t="shared" si="22"/>
        <v/>
      </c>
      <c r="D473" s="20"/>
      <c r="E473" s="19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</row>
    <row r="474" spans="1:45" x14ac:dyDescent="0.2">
      <c r="A474" s="70">
        <f t="shared" si="23"/>
        <v>0</v>
      </c>
      <c r="B474" s="71" t="str">
        <f t="shared" si="21"/>
        <v/>
      </c>
      <c r="C474" s="72" t="str">
        <f t="shared" si="22"/>
        <v/>
      </c>
      <c r="D474" s="20"/>
      <c r="E474" s="19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</row>
    <row r="475" spans="1:45" x14ac:dyDescent="0.2">
      <c r="A475" s="70">
        <f t="shared" si="23"/>
        <v>0</v>
      </c>
      <c r="B475" s="71" t="str">
        <f t="shared" si="21"/>
        <v/>
      </c>
      <c r="C475" s="72" t="str">
        <f t="shared" si="22"/>
        <v/>
      </c>
      <c r="D475" s="20"/>
      <c r="E475" s="19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</row>
    <row r="476" spans="1:45" x14ac:dyDescent="0.2">
      <c r="A476" s="70">
        <f t="shared" si="23"/>
        <v>0</v>
      </c>
      <c r="B476" s="71" t="str">
        <f t="shared" si="21"/>
        <v/>
      </c>
      <c r="C476" s="72" t="str">
        <f t="shared" si="22"/>
        <v/>
      </c>
      <c r="D476" s="20"/>
      <c r="E476" s="19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</row>
    <row r="477" spans="1:45" x14ac:dyDescent="0.2">
      <c r="A477" s="70">
        <f t="shared" si="23"/>
        <v>0</v>
      </c>
      <c r="B477" s="71" t="str">
        <f t="shared" si="21"/>
        <v/>
      </c>
      <c r="C477" s="72" t="str">
        <f t="shared" si="22"/>
        <v/>
      </c>
      <c r="D477" s="20"/>
      <c r="E477" s="19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</row>
    <row r="478" spans="1:45" x14ac:dyDescent="0.2">
      <c r="A478" s="70">
        <f t="shared" si="23"/>
        <v>0</v>
      </c>
      <c r="B478" s="71" t="str">
        <f t="shared" si="21"/>
        <v/>
      </c>
      <c r="C478" s="72" t="str">
        <f t="shared" si="22"/>
        <v/>
      </c>
      <c r="D478" s="20"/>
      <c r="E478" s="19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</row>
    <row r="479" spans="1:45" x14ac:dyDescent="0.2">
      <c r="A479" s="70">
        <f t="shared" si="23"/>
        <v>0</v>
      </c>
      <c r="B479" s="71" t="str">
        <f t="shared" si="21"/>
        <v/>
      </c>
      <c r="C479" s="72" t="str">
        <f t="shared" si="22"/>
        <v/>
      </c>
      <c r="D479" s="20"/>
      <c r="E479" s="19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</row>
    <row r="480" spans="1:45" x14ac:dyDescent="0.2">
      <c r="A480" s="70">
        <f t="shared" si="23"/>
        <v>0</v>
      </c>
      <c r="B480" s="71" t="str">
        <f t="shared" si="21"/>
        <v/>
      </c>
      <c r="C480" s="72" t="str">
        <f t="shared" si="22"/>
        <v/>
      </c>
      <c r="D480" s="20"/>
      <c r="E480" s="19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</row>
    <row r="481" spans="1:45" x14ac:dyDescent="0.2">
      <c r="A481" s="70">
        <f t="shared" si="23"/>
        <v>0</v>
      </c>
      <c r="B481" s="71" t="str">
        <f t="shared" si="21"/>
        <v/>
      </c>
      <c r="C481" s="72" t="str">
        <f t="shared" si="22"/>
        <v/>
      </c>
      <c r="D481" s="20"/>
      <c r="E481" s="19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</row>
    <row r="482" spans="1:45" x14ac:dyDescent="0.2">
      <c r="A482" s="70">
        <f t="shared" si="23"/>
        <v>0</v>
      </c>
      <c r="B482" s="71" t="str">
        <f t="shared" si="21"/>
        <v/>
      </c>
      <c r="C482" s="72" t="str">
        <f t="shared" si="22"/>
        <v/>
      </c>
      <c r="D482" s="20"/>
      <c r="E482" s="19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</row>
    <row r="483" spans="1:45" x14ac:dyDescent="0.2">
      <c r="A483" s="70">
        <f t="shared" si="23"/>
        <v>0</v>
      </c>
      <c r="B483" s="71" t="str">
        <f t="shared" si="21"/>
        <v/>
      </c>
      <c r="C483" s="72" t="str">
        <f t="shared" si="22"/>
        <v/>
      </c>
      <c r="D483" s="20"/>
      <c r="E483" s="19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</row>
    <row r="484" spans="1:45" x14ac:dyDescent="0.2">
      <c r="A484" s="70">
        <f t="shared" si="23"/>
        <v>0</v>
      </c>
      <c r="B484" s="71" t="str">
        <f t="shared" si="21"/>
        <v/>
      </c>
      <c r="C484" s="72" t="str">
        <f t="shared" si="22"/>
        <v/>
      </c>
      <c r="D484" s="20"/>
      <c r="E484" s="19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</row>
    <row r="485" spans="1:45" x14ac:dyDescent="0.2">
      <c r="A485" s="70">
        <f t="shared" si="23"/>
        <v>0</v>
      </c>
      <c r="B485" s="71" t="str">
        <f t="shared" si="21"/>
        <v/>
      </c>
      <c r="C485" s="72" t="str">
        <f t="shared" si="22"/>
        <v/>
      </c>
      <c r="D485" s="20"/>
      <c r="E485" s="19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</row>
    <row r="486" spans="1:45" x14ac:dyDescent="0.2">
      <c r="A486" s="70">
        <f t="shared" si="23"/>
        <v>0</v>
      </c>
      <c r="B486" s="71" t="str">
        <f t="shared" si="21"/>
        <v/>
      </c>
      <c r="C486" s="72" t="str">
        <f t="shared" si="22"/>
        <v/>
      </c>
      <c r="D486" s="20"/>
      <c r="E486" s="19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</row>
    <row r="487" spans="1:45" x14ac:dyDescent="0.2">
      <c r="A487" s="70">
        <f t="shared" si="23"/>
        <v>0</v>
      </c>
      <c r="B487" s="71" t="str">
        <f t="shared" si="21"/>
        <v/>
      </c>
      <c r="C487" s="72" t="str">
        <f t="shared" si="22"/>
        <v/>
      </c>
      <c r="D487" s="20"/>
      <c r="E487" s="19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</row>
    <row r="488" spans="1:45" x14ac:dyDescent="0.2">
      <c r="A488" s="70">
        <f t="shared" si="23"/>
        <v>0</v>
      </c>
      <c r="B488" s="71" t="str">
        <f t="shared" si="21"/>
        <v/>
      </c>
      <c r="C488" s="72" t="str">
        <f t="shared" si="22"/>
        <v/>
      </c>
      <c r="D488" s="20"/>
      <c r="E488" s="19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</row>
    <row r="489" spans="1:45" x14ac:dyDescent="0.2">
      <c r="A489" s="70">
        <f t="shared" si="23"/>
        <v>0</v>
      </c>
      <c r="B489" s="71" t="str">
        <f t="shared" si="21"/>
        <v/>
      </c>
      <c r="C489" s="72" t="str">
        <f t="shared" si="22"/>
        <v/>
      </c>
      <c r="D489" s="20"/>
      <c r="E489" s="19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</row>
    <row r="490" spans="1:45" x14ac:dyDescent="0.2">
      <c r="A490" s="70">
        <f t="shared" si="23"/>
        <v>0</v>
      </c>
      <c r="B490" s="71" t="str">
        <f t="shared" si="21"/>
        <v/>
      </c>
      <c r="C490" s="72" t="str">
        <f t="shared" si="22"/>
        <v/>
      </c>
      <c r="D490" s="20"/>
      <c r="E490" s="19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</row>
    <row r="491" spans="1:45" x14ac:dyDescent="0.2">
      <c r="A491" s="70">
        <f t="shared" si="23"/>
        <v>0</v>
      </c>
      <c r="B491" s="71" t="str">
        <f t="shared" si="21"/>
        <v/>
      </c>
      <c r="C491" s="72" t="str">
        <f t="shared" si="22"/>
        <v/>
      </c>
      <c r="D491" s="20"/>
      <c r="E491" s="19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</row>
    <row r="492" spans="1:45" x14ac:dyDescent="0.2">
      <c r="A492" s="70">
        <f t="shared" si="23"/>
        <v>0</v>
      </c>
      <c r="B492" s="71" t="str">
        <f t="shared" si="21"/>
        <v/>
      </c>
      <c r="C492" s="72" t="str">
        <f t="shared" si="22"/>
        <v/>
      </c>
      <c r="D492" s="20"/>
      <c r="E492" s="19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</row>
    <row r="493" spans="1:45" x14ac:dyDescent="0.2">
      <c r="A493" s="70">
        <f t="shared" si="23"/>
        <v>0</v>
      </c>
      <c r="B493" s="71" t="str">
        <f t="shared" si="21"/>
        <v/>
      </c>
      <c r="C493" s="72" t="str">
        <f t="shared" si="22"/>
        <v/>
      </c>
      <c r="D493" s="20"/>
      <c r="E493" s="19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</row>
    <row r="494" spans="1:45" x14ac:dyDescent="0.2">
      <c r="A494" s="70">
        <f t="shared" si="23"/>
        <v>0</v>
      </c>
      <c r="B494" s="71" t="str">
        <f t="shared" si="21"/>
        <v/>
      </c>
      <c r="C494" s="72" t="str">
        <f t="shared" si="22"/>
        <v/>
      </c>
      <c r="D494" s="20"/>
      <c r="E494" s="19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</row>
    <row r="495" spans="1:45" x14ac:dyDescent="0.2">
      <c r="A495" s="70">
        <f t="shared" si="23"/>
        <v>0</v>
      </c>
      <c r="B495" s="71" t="str">
        <f t="shared" si="21"/>
        <v/>
      </c>
      <c r="C495" s="72" t="str">
        <f t="shared" si="22"/>
        <v/>
      </c>
      <c r="D495" s="20"/>
      <c r="E495" s="19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</row>
    <row r="496" spans="1:45" x14ac:dyDescent="0.2">
      <c r="A496" s="70">
        <f t="shared" si="23"/>
        <v>0</v>
      </c>
      <c r="B496" s="71" t="str">
        <f t="shared" si="21"/>
        <v/>
      </c>
      <c r="C496" s="72" t="str">
        <f t="shared" si="22"/>
        <v/>
      </c>
      <c r="D496" s="20"/>
      <c r="E496" s="19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</row>
    <row r="497" spans="1:45" x14ac:dyDescent="0.2">
      <c r="A497" s="70">
        <f t="shared" si="23"/>
        <v>0</v>
      </c>
      <c r="B497" s="71" t="str">
        <f t="shared" si="21"/>
        <v/>
      </c>
      <c r="C497" s="72" t="str">
        <f t="shared" si="22"/>
        <v/>
      </c>
      <c r="D497" s="20"/>
      <c r="E497" s="19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</row>
    <row r="498" spans="1:45" x14ac:dyDescent="0.2">
      <c r="A498" s="70">
        <f t="shared" si="23"/>
        <v>0</v>
      </c>
      <c r="B498" s="71" t="str">
        <f t="shared" si="21"/>
        <v/>
      </c>
      <c r="C498" s="72" t="str">
        <f t="shared" si="22"/>
        <v/>
      </c>
      <c r="D498" s="20"/>
      <c r="E498" s="19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</row>
    <row r="499" spans="1:45" x14ac:dyDescent="0.2">
      <c r="A499" s="70">
        <f t="shared" si="23"/>
        <v>0</v>
      </c>
      <c r="B499" s="71" t="str">
        <f t="shared" si="21"/>
        <v/>
      </c>
      <c r="C499" s="72" t="str">
        <f t="shared" si="22"/>
        <v/>
      </c>
      <c r="D499" s="20"/>
      <c r="E499" s="19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</row>
    <row r="500" spans="1:45" x14ac:dyDescent="0.2">
      <c r="A500" s="70">
        <f t="shared" si="23"/>
        <v>0</v>
      </c>
      <c r="B500" s="71" t="str">
        <f t="shared" si="21"/>
        <v/>
      </c>
      <c r="C500" s="72" t="str">
        <f t="shared" si="22"/>
        <v/>
      </c>
      <c r="D500" s="20"/>
      <c r="E500" s="19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</row>
    <row r="501" spans="1:45" x14ac:dyDescent="0.2">
      <c r="A501" s="70">
        <f t="shared" si="23"/>
        <v>0</v>
      </c>
      <c r="B501" s="71" t="str">
        <f t="shared" si="21"/>
        <v/>
      </c>
      <c r="C501" s="72" t="str">
        <f t="shared" si="22"/>
        <v/>
      </c>
      <c r="D501" s="20"/>
      <c r="E501" s="19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</row>
    <row r="502" spans="1:45" x14ac:dyDescent="0.2">
      <c r="A502" s="70">
        <f t="shared" si="23"/>
        <v>0</v>
      </c>
      <c r="B502" s="71" t="str">
        <f t="shared" si="21"/>
        <v/>
      </c>
      <c r="C502" s="72" t="str">
        <f t="shared" si="22"/>
        <v/>
      </c>
      <c r="D502" s="20"/>
      <c r="E502" s="19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</row>
    <row r="503" spans="1:45" x14ac:dyDescent="0.2">
      <c r="A503" s="70">
        <f t="shared" si="23"/>
        <v>0</v>
      </c>
      <c r="B503" s="71" t="str">
        <f t="shared" si="21"/>
        <v/>
      </c>
      <c r="C503" s="72" t="str">
        <f t="shared" si="22"/>
        <v/>
      </c>
      <c r="D503" s="20"/>
      <c r="E503" s="19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</row>
    <row r="504" spans="1:45" x14ac:dyDescent="0.2">
      <c r="A504" s="70">
        <f t="shared" si="23"/>
        <v>0</v>
      </c>
      <c r="B504" s="71" t="str">
        <f t="shared" si="21"/>
        <v/>
      </c>
      <c r="C504" s="72" t="str">
        <f t="shared" si="22"/>
        <v/>
      </c>
      <c r="D504" s="20"/>
      <c r="E504" s="19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</row>
    <row r="505" spans="1:45" x14ac:dyDescent="0.2">
      <c r="A505" s="70">
        <f t="shared" si="23"/>
        <v>0</v>
      </c>
      <c r="B505" s="71" t="str">
        <f t="shared" si="21"/>
        <v/>
      </c>
      <c r="C505" s="72" t="str">
        <f t="shared" si="22"/>
        <v/>
      </c>
      <c r="D505" s="20"/>
      <c r="E505" s="19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</row>
    <row r="506" spans="1:45" x14ac:dyDescent="0.2">
      <c r="A506" s="70">
        <f t="shared" si="23"/>
        <v>0</v>
      </c>
      <c r="B506" s="71" t="str">
        <f t="shared" si="21"/>
        <v/>
      </c>
      <c r="C506" s="72" t="str">
        <f t="shared" si="22"/>
        <v/>
      </c>
      <c r="D506" s="20"/>
      <c r="E506" s="19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</row>
    <row r="507" spans="1:45" x14ac:dyDescent="0.2">
      <c r="A507" s="70">
        <f t="shared" si="23"/>
        <v>0</v>
      </c>
      <c r="B507" s="71" t="str">
        <f t="shared" si="21"/>
        <v/>
      </c>
      <c r="C507" s="72" t="str">
        <f t="shared" si="22"/>
        <v/>
      </c>
      <c r="D507" s="20"/>
      <c r="E507" s="19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</row>
    <row r="508" spans="1:45" x14ac:dyDescent="0.2">
      <c r="A508" s="70">
        <f t="shared" si="23"/>
        <v>0</v>
      </c>
      <c r="B508" s="71" t="str">
        <f t="shared" si="21"/>
        <v/>
      </c>
      <c r="C508" s="72" t="str">
        <f t="shared" si="22"/>
        <v/>
      </c>
      <c r="D508" s="20"/>
      <c r="E508" s="19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</row>
    <row r="509" spans="1:45" x14ac:dyDescent="0.2">
      <c r="A509" s="70">
        <f t="shared" si="23"/>
        <v>0</v>
      </c>
      <c r="B509" s="71" t="str">
        <f t="shared" si="21"/>
        <v/>
      </c>
      <c r="C509" s="72" t="str">
        <f t="shared" si="22"/>
        <v/>
      </c>
      <c r="D509" s="20"/>
      <c r="E509" s="19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</row>
    <row r="510" spans="1:45" x14ac:dyDescent="0.2">
      <c r="A510" s="70">
        <f t="shared" si="23"/>
        <v>0</v>
      </c>
      <c r="B510" s="71" t="str">
        <f t="shared" si="21"/>
        <v/>
      </c>
      <c r="C510" s="72" t="str">
        <f t="shared" si="22"/>
        <v/>
      </c>
      <c r="D510" s="20"/>
      <c r="E510" s="19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</row>
    <row r="511" spans="1:45" x14ac:dyDescent="0.2">
      <c r="A511" s="70">
        <f t="shared" si="23"/>
        <v>0</v>
      </c>
      <c r="B511" s="71" t="str">
        <f t="shared" si="21"/>
        <v/>
      </c>
      <c r="C511" s="72" t="str">
        <f t="shared" si="22"/>
        <v/>
      </c>
      <c r="D511" s="20"/>
      <c r="E511" s="19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</row>
    <row r="512" spans="1:45" x14ac:dyDescent="0.2">
      <c r="A512" s="70">
        <f t="shared" si="23"/>
        <v>0</v>
      </c>
      <c r="B512" s="71" t="str">
        <f t="shared" ref="B512:B575" si="24">IF(COUNT(F512:AS512)&gt;0,SUM(F512:AS512),"")</f>
        <v/>
      </c>
      <c r="C512" s="72" t="str">
        <f t="shared" ref="C512:C575" si="25">IF(COUNT(F512:AS512)&gt;0,B512/COUNT(F512:AS512),"")</f>
        <v/>
      </c>
      <c r="D512" s="20"/>
      <c r="E512" s="19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</row>
    <row r="513" spans="1:45" x14ac:dyDescent="0.2">
      <c r="A513" s="70">
        <f t="shared" si="23"/>
        <v>0</v>
      </c>
      <c r="B513" s="71" t="str">
        <f t="shared" si="24"/>
        <v/>
      </c>
      <c r="C513" s="72" t="str">
        <f t="shared" si="25"/>
        <v/>
      </c>
      <c r="D513" s="20"/>
      <c r="E513" s="19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</row>
    <row r="514" spans="1:45" x14ac:dyDescent="0.2">
      <c r="A514" s="70">
        <f t="shared" si="23"/>
        <v>0</v>
      </c>
      <c r="B514" s="71" t="str">
        <f t="shared" si="24"/>
        <v/>
      </c>
      <c r="C514" s="72" t="str">
        <f t="shared" si="25"/>
        <v/>
      </c>
      <c r="D514" s="20"/>
      <c r="E514" s="19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</row>
    <row r="515" spans="1:45" x14ac:dyDescent="0.2">
      <c r="A515" s="70">
        <f t="shared" si="23"/>
        <v>0</v>
      </c>
      <c r="B515" s="71" t="str">
        <f t="shared" si="24"/>
        <v/>
      </c>
      <c r="C515" s="72" t="str">
        <f t="shared" si="25"/>
        <v/>
      </c>
      <c r="D515" s="20"/>
      <c r="E515" s="19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</row>
    <row r="516" spans="1:45" x14ac:dyDescent="0.2">
      <c r="A516" s="70">
        <f t="shared" si="23"/>
        <v>0</v>
      </c>
      <c r="B516" s="71" t="str">
        <f t="shared" si="24"/>
        <v/>
      </c>
      <c r="C516" s="72" t="str">
        <f t="shared" si="25"/>
        <v/>
      </c>
      <c r="D516" s="20"/>
      <c r="E516" s="19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</row>
    <row r="517" spans="1:45" x14ac:dyDescent="0.2">
      <c r="A517" s="70">
        <f t="shared" si="23"/>
        <v>0</v>
      </c>
      <c r="B517" s="71" t="str">
        <f t="shared" si="24"/>
        <v/>
      </c>
      <c r="C517" s="72" t="str">
        <f t="shared" si="25"/>
        <v/>
      </c>
      <c r="D517" s="20"/>
      <c r="E517" s="19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</row>
    <row r="518" spans="1:45" x14ac:dyDescent="0.2">
      <c r="A518" s="70">
        <f t="shared" si="23"/>
        <v>0</v>
      </c>
      <c r="B518" s="71" t="str">
        <f t="shared" si="24"/>
        <v/>
      </c>
      <c r="C518" s="72" t="str">
        <f t="shared" si="25"/>
        <v/>
      </c>
      <c r="D518" s="20"/>
      <c r="E518" s="19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</row>
    <row r="519" spans="1:45" x14ac:dyDescent="0.2">
      <c r="A519" s="70">
        <f t="shared" si="23"/>
        <v>0</v>
      </c>
      <c r="B519" s="71" t="str">
        <f t="shared" si="24"/>
        <v/>
      </c>
      <c r="C519" s="72" t="str">
        <f t="shared" si="25"/>
        <v/>
      </c>
      <c r="D519" s="20"/>
      <c r="E519" s="19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</row>
    <row r="520" spans="1:45" x14ac:dyDescent="0.2">
      <c r="A520" s="70">
        <f t="shared" si="23"/>
        <v>0</v>
      </c>
      <c r="B520" s="71" t="str">
        <f t="shared" si="24"/>
        <v/>
      </c>
      <c r="C520" s="72" t="str">
        <f t="shared" si="25"/>
        <v/>
      </c>
      <c r="D520" s="20"/>
      <c r="E520" s="19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</row>
    <row r="521" spans="1:45" x14ac:dyDescent="0.2">
      <c r="A521" s="70">
        <f t="shared" si="23"/>
        <v>0</v>
      </c>
      <c r="B521" s="71" t="str">
        <f t="shared" si="24"/>
        <v/>
      </c>
      <c r="C521" s="72" t="str">
        <f t="shared" si="25"/>
        <v/>
      </c>
      <c r="D521" s="20"/>
      <c r="E521" s="19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</row>
    <row r="522" spans="1:45" x14ac:dyDescent="0.2">
      <c r="A522" s="70">
        <f t="shared" si="23"/>
        <v>0</v>
      </c>
      <c r="B522" s="71" t="str">
        <f t="shared" si="24"/>
        <v/>
      </c>
      <c r="C522" s="72" t="str">
        <f t="shared" si="25"/>
        <v/>
      </c>
      <c r="D522" s="20"/>
      <c r="E522" s="19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</row>
    <row r="523" spans="1:45" x14ac:dyDescent="0.2">
      <c r="A523" s="70">
        <f t="shared" si="23"/>
        <v>0</v>
      </c>
      <c r="B523" s="71" t="str">
        <f t="shared" si="24"/>
        <v/>
      </c>
      <c r="C523" s="72" t="str">
        <f t="shared" si="25"/>
        <v/>
      </c>
      <c r="D523" s="20"/>
      <c r="E523" s="19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</row>
    <row r="524" spans="1:45" x14ac:dyDescent="0.2">
      <c r="A524" s="70">
        <f t="shared" si="23"/>
        <v>0</v>
      </c>
      <c r="B524" s="71" t="str">
        <f t="shared" si="24"/>
        <v/>
      </c>
      <c r="C524" s="72" t="str">
        <f t="shared" si="25"/>
        <v/>
      </c>
      <c r="D524" s="20"/>
      <c r="E524" s="19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</row>
    <row r="525" spans="1:45" x14ac:dyDescent="0.2">
      <c r="A525" s="70">
        <f t="shared" si="23"/>
        <v>0</v>
      </c>
      <c r="B525" s="71" t="str">
        <f t="shared" si="24"/>
        <v/>
      </c>
      <c r="C525" s="72" t="str">
        <f t="shared" si="25"/>
        <v/>
      </c>
      <c r="D525" s="20"/>
      <c r="E525" s="19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</row>
    <row r="526" spans="1:45" x14ac:dyDescent="0.2">
      <c r="A526" s="70">
        <f t="shared" si="23"/>
        <v>0</v>
      </c>
      <c r="B526" s="71" t="str">
        <f t="shared" si="24"/>
        <v/>
      </c>
      <c r="C526" s="72" t="str">
        <f t="shared" si="25"/>
        <v/>
      </c>
      <c r="D526" s="20"/>
      <c r="E526" s="19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</row>
    <row r="527" spans="1:45" x14ac:dyDescent="0.2">
      <c r="A527" s="70">
        <f t="shared" si="23"/>
        <v>0</v>
      </c>
      <c r="B527" s="71" t="str">
        <f t="shared" si="24"/>
        <v/>
      </c>
      <c r="C527" s="72" t="str">
        <f t="shared" si="25"/>
        <v/>
      </c>
      <c r="D527" s="20"/>
      <c r="E527" s="19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</row>
    <row r="528" spans="1:45" x14ac:dyDescent="0.2">
      <c r="A528" s="70">
        <f t="shared" si="23"/>
        <v>0</v>
      </c>
      <c r="B528" s="71" t="str">
        <f t="shared" si="24"/>
        <v/>
      </c>
      <c r="C528" s="72" t="str">
        <f t="shared" si="25"/>
        <v/>
      </c>
      <c r="D528" s="20"/>
      <c r="E528" s="19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</row>
    <row r="529" spans="1:45" x14ac:dyDescent="0.2">
      <c r="A529" s="70">
        <f t="shared" si="23"/>
        <v>0</v>
      </c>
      <c r="B529" s="71" t="str">
        <f t="shared" si="24"/>
        <v/>
      </c>
      <c r="C529" s="72" t="str">
        <f t="shared" si="25"/>
        <v/>
      </c>
      <c r="D529" s="20"/>
      <c r="E529" s="19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</row>
    <row r="530" spans="1:45" x14ac:dyDescent="0.2">
      <c r="A530" s="70">
        <f t="shared" si="23"/>
        <v>0</v>
      </c>
      <c r="B530" s="71" t="str">
        <f t="shared" si="24"/>
        <v/>
      </c>
      <c r="C530" s="72" t="str">
        <f t="shared" si="25"/>
        <v/>
      </c>
      <c r="D530" s="20"/>
      <c r="E530" s="19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</row>
    <row r="531" spans="1:45" x14ac:dyDescent="0.2">
      <c r="A531" s="70">
        <f t="shared" si="23"/>
        <v>0</v>
      </c>
      <c r="B531" s="71" t="str">
        <f t="shared" si="24"/>
        <v/>
      </c>
      <c r="C531" s="72" t="str">
        <f t="shared" si="25"/>
        <v/>
      </c>
      <c r="D531" s="20"/>
      <c r="E531" s="19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</row>
    <row r="532" spans="1:45" x14ac:dyDescent="0.2">
      <c r="A532" s="70">
        <f t="shared" si="23"/>
        <v>0</v>
      </c>
      <c r="B532" s="71" t="str">
        <f t="shared" si="24"/>
        <v/>
      </c>
      <c r="C532" s="72" t="str">
        <f t="shared" si="25"/>
        <v/>
      </c>
      <c r="D532" s="20"/>
      <c r="E532" s="19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</row>
    <row r="533" spans="1:45" x14ac:dyDescent="0.2">
      <c r="A533" s="70">
        <f t="shared" si="23"/>
        <v>0</v>
      </c>
      <c r="B533" s="71" t="str">
        <f t="shared" si="24"/>
        <v/>
      </c>
      <c r="C533" s="72" t="str">
        <f t="shared" si="25"/>
        <v/>
      </c>
      <c r="D533" s="20"/>
      <c r="E533" s="19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</row>
    <row r="534" spans="1:45" x14ac:dyDescent="0.2">
      <c r="A534" s="70">
        <f t="shared" ref="A534:A597" si="26">IF(A533=0,0,(IF($F$10&gt;A533,A533+1,0)))</f>
        <v>0</v>
      </c>
      <c r="B534" s="71" t="str">
        <f t="shared" si="24"/>
        <v/>
      </c>
      <c r="C534" s="72" t="str">
        <f t="shared" si="25"/>
        <v/>
      </c>
      <c r="D534" s="20"/>
      <c r="E534" s="19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</row>
    <row r="535" spans="1:45" x14ac:dyDescent="0.2">
      <c r="A535" s="70">
        <f t="shared" si="26"/>
        <v>0</v>
      </c>
      <c r="B535" s="71" t="str">
        <f t="shared" si="24"/>
        <v/>
      </c>
      <c r="C535" s="72" t="str">
        <f t="shared" si="25"/>
        <v/>
      </c>
      <c r="D535" s="20"/>
      <c r="E535" s="19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</row>
    <row r="536" spans="1:45" x14ac:dyDescent="0.2">
      <c r="A536" s="70">
        <f t="shared" si="26"/>
        <v>0</v>
      </c>
      <c r="B536" s="71" t="str">
        <f t="shared" si="24"/>
        <v/>
      </c>
      <c r="C536" s="72" t="str">
        <f t="shared" si="25"/>
        <v/>
      </c>
      <c r="D536" s="20"/>
      <c r="E536" s="19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</row>
    <row r="537" spans="1:45" x14ac:dyDescent="0.2">
      <c r="A537" s="70">
        <f t="shared" si="26"/>
        <v>0</v>
      </c>
      <c r="B537" s="71" t="str">
        <f t="shared" si="24"/>
        <v/>
      </c>
      <c r="C537" s="72" t="str">
        <f t="shared" si="25"/>
        <v/>
      </c>
      <c r="D537" s="20"/>
      <c r="E537" s="19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</row>
    <row r="538" spans="1:45" x14ac:dyDescent="0.2">
      <c r="A538" s="70">
        <f t="shared" si="26"/>
        <v>0</v>
      </c>
      <c r="B538" s="71" t="str">
        <f t="shared" si="24"/>
        <v/>
      </c>
      <c r="C538" s="72" t="str">
        <f t="shared" si="25"/>
        <v/>
      </c>
      <c r="D538" s="20"/>
      <c r="E538" s="19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</row>
    <row r="539" spans="1:45" x14ac:dyDescent="0.2">
      <c r="A539" s="70">
        <f t="shared" si="26"/>
        <v>0</v>
      </c>
      <c r="B539" s="71" t="str">
        <f t="shared" si="24"/>
        <v/>
      </c>
      <c r="C539" s="72" t="str">
        <f t="shared" si="25"/>
        <v/>
      </c>
      <c r="D539" s="20"/>
      <c r="E539" s="19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</row>
    <row r="540" spans="1:45" x14ac:dyDescent="0.2">
      <c r="A540" s="70">
        <f t="shared" si="26"/>
        <v>0</v>
      </c>
      <c r="B540" s="71" t="str">
        <f t="shared" si="24"/>
        <v/>
      </c>
      <c r="C540" s="72" t="str">
        <f t="shared" si="25"/>
        <v/>
      </c>
      <c r="D540" s="20"/>
      <c r="E540" s="19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</row>
    <row r="541" spans="1:45" x14ac:dyDescent="0.2">
      <c r="A541" s="70">
        <f t="shared" si="26"/>
        <v>0</v>
      </c>
      <c r="B541" s="71" t="str">
        <f t="shared" si="24"/>
        <v/>
      </c>
      <c r="C541" s="72" t="str">
        <f t="shared" si="25"/>
        <v/>
      </c>
      <c r="D541" s="20"/>
      <c r="E541" s="19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</row>
    <row r="542" spans="1:45" x14ac:dyDescent="0.2">
      <c r="A542" s="70">
        <f t="shared" si="26"/>
        <v>0</v>
      </c>
      <c r="B542" s="71" t="str">
        <f t="shared" si="24"/>
        <v/>
      </c>
      <c r="C542" s="72" t="str">
        <f t="shared" si="25"/>
        <v/>
      </c>
      <c r="D542" s="20"/>
      <c r="E542" s="19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</row>
    <row r="543" spans="1:45" x14ac:dyDescent="0.2">
      <c r="A543" s="70">
        <f t="shared" si="26"/>
        <v>0</v>
      </c>
      <c r="B543" s="71" t="str">
        <f t="shared" si="24"/>
        <v/>
      </c>
      <c r="C543" s="72" t="str">
        <f t="shared" si="25"/>
        <v/>
      </c>
      <c r="D543" s="20"/>
      <c r="E543" s="19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</row>
    <row r="544" spans="1:45" x14ac:dyDescent="0.2">
      <c r="A544" s="70">
        <f t="shared" si="26"/>
        <v>0</v>
      </c>
      <c r="B544" s="71" t="str">
        <f t="shared" si="24"/>
        <v/>
      </c>
      <c r="C544" s="72" t="str">
        <f t="shared" si="25"/>
        <v/>
      </c>
      <c r="D544" s="20"/>
      <c r="E544" s="19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</row>
    <row r="545" spans="1:45" x14ac:dyDescent="0.2">
      <c r="A545" s="70">
        <f t="shared" si="26"/>
        <v>0</v>
      </c>
      <c r="B545" s="71" t="str">
        <f t="shared" si="24"/>
        <v/>
      </c>
      <c r="C545" s="72" t="str">
        <f t="shared" si="25"/>
        <v/>
      </c>
      <c r="D545" s="20"/>
      <c r="E545" s="19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</row>
    <row r="546" spans="1:45" x14ac:dyDescent="0.2">
      <c r="A546" s="70">
        <f t="shared" si="26"/>
        <v>0</v>
      </c>
      <c r="B546" s="71" t="str">
        <f t="shared" si="24"/>
        <v/>
      </c>
      <c r="C546" s="72" t="str">
        <f t="shared" si="25"/>
        <v/>
      </c>
      <c r="D546" s="20"/>
      <c r="E546" s="19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</row>
    <row r="547" spans="1:45" x14ac:dyDescent="0.2">
      <c r="A547" s="70">
        <f t="shared" si="26"/>
        <v>0</v>
      </c>
      <c r="B547" s="71" t="str">
        <f t="shared" si="24"/>
        <v/>
      </c>
      <c r="C547" s="72" t="str">
        <f t="shared" si="25"/>
        <v/>
      </c>
      <c r="D547" s="20"/>
      <c r="E547" s="19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</row>
    <row r="548" spans="1:45" x14ac:dyDescent="0.2">
      <c r="A548" s="70">
        <f t="shared" si="26"/>
        <v>0</v>
      </c>
      <c r="B548" s="71" t="str">
        <f t="shared" si="24"/>
        <v/>
      </c>
      <c r="C548" s="72" t="str">
        <f t="shared" si="25"/>
        <v/>
      </c>
      <c r="D548" s="20"/>
      <c r="E548" s="19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</row>
    <row r="549" spans="1:45" x14ac:dyDescent="0.2">
      <c r="A549" s="70">
        <f t="shared" si="26"/>
        <v>0</v>
      </c>
      <c r="B549" s="71" t="str">
        <f t="shared" si="24"/>
        <v/>
      </c>
      <c r="C549" s="72" t="str">
        <f t="shared" si="25"/>
        <v/>
      </c>
      <c r="D549" s="20"/>
      <c r="E549" s="19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</row>
    <row r="550" spans="1:45" x14ac:dyDescent="0.2">
      <c r="A550" s="70">
        <f t="shared" si="26"/>
        <v>0</v>
      </c>
      <c r="B550" s="71" t="str">
        <f t="shared" si="24"/>
        <v/>
      </c>
      <c r="C550" s="72" t="str">
        <f t="shared" si="25"/>
        <v/>
      </c>
      <c r="D550" s="20"/>
      <c r="E550" s="19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</row>
    <row r="551" spans="1:45" x14ac:dyDescent="0.2">
      <c r="A551" s="70">
        <f t="shared" si="26"/>
        <v>0</v>
      </c>
      <c r="B551" s="71" t="str">
        <f t="shared" si="24"/>
        <v/>
      </c>
      <c r="C551" s="72" t="str">
        <f t="shared" si="25"/>
        <v/>
      </c>
      <c r="D551" s="20"/>
      <c r="E551" s="19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</row>
    <row r="552" spans="1:45" x14ac:dyDescent="0.2">
      <c r="A552" s="70">
        <f t="shared" si="26"/>
        <v>0</v>
      </c>
      <c r="B552" s="71" t="str">
        <f t="shared" si="24"/>
        <v/>
      </c>
      <c r="C552" s="72" t="str">
        <f t="shared" si="25"/>
        <v/>
      </c>
      <c r="D552" s="20"/>
      <c r="E552" s="19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</row>
    <row r="553" spans="1:45" x14ac:dyDescent="0.2">
      <c r="A553" s="70">
        <f t="shared" si="26"/>
        <v>0</v>
      </c>
      <c r="B553" s="71" t="str">
        <f t="shared" si="24"/>
        <v/>
      </c>
      <c r="C553" s="72" t="str">
        <f t="shared" si="25"/>
        <v/>
      </c>
      <c r="D553" s="20"/>
      <c r="E553" s="19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</row>
    <row r="554" spans="1:45" x14ac:dyDescent="0.2">
      <c r="A554" s="70">
        <f t="shared" si="26"/>
        <v>0</v>
      </c>
      <c r="B554" s="71" t="str">
        <f t="shared" si="24"/>
        <v/>
      </c>
      <c r="C554" s="72" t="str">
        <f t="shared" si="25"/>
        <v/>
      </c>
      <c r="D554" s="20"/>
      <c r="E554" s="19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</row>
    <row r="555" spans="1:45" x14ac:dyDescent="0.2">
      <c r="A555" s="70">
        <f t="shared" si="26"/>
        <v>0</v>
      </c>
      <c r="B555" s="71" t="str">
        <f t="shared" si="24"/>
        <v/>
      </c>
      <c r="C555" s="72" t="str">
        <f t="shared" si="25"/>
        <v/>
      </c>
      <c r="D555" s="20"/>
      <c r="E555" s="19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</row>
    <row r="556" spans="1:45" x14ac:dyDescent="0.2">
      <c r="A556" s="70">
        <f t="shared" si="26"/>
        <v>0</v>
      </c>
      <c r="B556" s="71" t="str">
        <f t="shared" si="24"/>
        <v/>
      </c>
      <c r="C556" s="72" t="str">
        <f t="shared" si="25"/>
        <v/>
      </c>
      <c r="D556" s="20"/>
      <c r="E556" s="19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</row>
    <row r="557" spans="1:45" x14ac:dyDescent="0.2">
      <c r="A557" s="70">
        <f t="shared" si="26"/>
        <v>0</v>
      </c>
      <c r="B557" s="71" t="str">
        <f t="shared" si="24"/>
        <v/>
      </c>
      <c r="C557" s="72" t="str">
        <f t="shared" si="25"/>
        <v/>
      </c>
      <c r="D557" s="20"/>
      <c r="E557" s="19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</row>
    <row r="558" spans="1:45" x14ac:dyDescent="0.2">
      <c r="A558" s="70">
        <f t="shared" si="26"/>
        <v>0</v>
      </c>
      <c r="B558" s="71" t="str">
        <f t="shared" si="24"/>
        <v/>
      </c>
      <c r="C558" s="72" t="str">
        <f t="shared" si="25"/>
        <v/>
      </c>
      <c r="D558" s="20"/>
      <c r="E558" s="19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</row>
    <row r="559" spans="1:45" x14ac:dyDescent="0.2">
      <c r="A559" s="70">
        <f t="shared" si="26"/>
        <v>0</v>
      </c>
      <c r="B559" s="71" t="str">
        <f t="shared" si="24"/>
        <v/>
      </c>
      <c r="C559" s="72" t="str">
        <f t="shared" si="25"/>
        <v/>
      </c>
      <c r="D559" s="20"/>
      <c r="E559" s="19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</row>
    <row r="560" spans="1:45" x14ac:dyDescent="0.2">
      <c r="A560" s="70">
        <f t="shared" si="26"/>
        <v>0</v>
      </c>
      <c r="B560" s="71" t="str">
        <f t="shared" si="24"/>
        <v/>
      </c>
      <c r="C560" s="72" t="str">
        <f t="shared" si="25"/>
        <v/>
      </c>
      <c r="D560" s="20"/>
      <c r="E560" s="19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</row>
    <row r="561" spans="1:45" x14ac:dyDescent="0.2">
      <c r="A561" s="70">
        <f t="shared" si="26"/>
        <v>0</v>
      </c>
      <c r="B561" s="71" t="str">
        <f t="shared" si="24"/>
        <v/>
      </c>
      <c r="C561" s="72" t="str">
        <f t="shared" si="25"/>
        <v/>
      </c>
      <c r="D561" s="20"/>
      <c r="E561" s="19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</row>
    <row r="562" spans="1:45" x14ac:dyDescent="0.2">
      <c r="A562" s="70">
        <f t="shared" si="26"/>
        <v>0</v>
      </c>
      <c r="B562" s="71" t="str">
        <f t="shared" si="24"/>
        <v/>
      </c>
      <c r="C562" s="72" t="str">
        <f t="shared" si="25"/>
        <v/>
      </c>
      <c r="D562" s="20"/>
      <c r="E562" s="19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</row>
    <row r="563" spans="1:45" x14ac:dyDescent="0.2">
      <c r="A563" s="70">
        <f t="shared" si="26"/>
        <v>0</v>
      </c>
      <c r="B563" s="71" t="str">
        <f t="shared" si="24"/>
        <v/>
      </c>
      <c r="C563" s="72" t="str">
        <f t="shared" si="25"/>
        <v/>
      </c>
      <c r="D563" s="20"/>
      <c r="E563" s="19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</row>
    <row r="564" spans="1:45" x14ac:dyDescent="0.2">
      <c r="A564" s="70">
        <f t="shared" si="26"/>
        <v>0</v>
      </c>
      <c r="B564" s="71" t="str">
        <f t="shared" si="24"/>
        <v/>
      </c>
      <c r="C564" s="72" t="str">
        <f t="shared" si="25"/>
        <v/>
      </c>
      <c r="D564" s="20"/>
      <c r="E564" s="19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</row>
    <row r="565" spans="1:45" x14ac:dyDescent="0.2">
      <c r="A565" s="70">
        <f t="shared" si="26"/>
        <v>0</v>
      </c>
      <c r="B565" s="71" t="str">
        <f t="shared" si="24"/>
        <v/>
      </c>
      <c r="C565" s="72" t="str">
        <f t="shared" si="25"/>
        <v/>
      </c>
      <c r="D565" s="20"/>
      <c r="E565" s="19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</row>
    <row r="566" spans="1:45" x14ac:dyDescent="0.2">
      <c r="A566" s="70">
        <f t="shared" si="26"/>
        <v>0</v>
      </c>
      <c r="B566" s="71" t="str">
        <f t="shared" si="24"/>
        <v/>
      </c>
      <c r="C566" s="72" t="str">
        <f t="shared" si="25"/>
        <v/>
      </c>
      <c r="D566" s="20"/>
      <c r="E566" s="19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</row>
    <row r="567" spans="1:45" x14ac:dyDescent="0.2">
      <c r="A567" s="70">
        <f t="shared" si="26"/>
        <v>0</v>
      </c>
      <c r="B567" s="71" t="str">
        <f t="shared" si="24"/>
        <v/>
      </c>
      <c r="C567" s="72" t="str">
        <f t="shared" si="25"/>
        <v/>
      </c>
      <c r="D567" s="20"/>
      <c r="E567" s="19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</row>
    <row r="568" spans="1:45" x14ac:dyDescent="0.2">
      <c r="A568" s="70">
        <f t="shared" si="26"/>
        <v>0</v>
      </c>
      <c r="B568" s="71" t="str">
        <f t="shared" si="24"/>
        <v/>
      </c>
      <c r="C568" s="72" t="str">
        <f t="shared" si="25"/>
        <v/>
      </c>
      <c r="D568" s="20"/>
      <c r="E568" s="19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</row>
    <row r="569" spans="1:45" x14ac:dyDescent="0.2">
      <c r="A569" s="70">
        <f t="shared" si="26"/>
        <v>0</v>
      </c>
      <c r="B569" s="71" t="str">
        <f t="shared" si="24"/>
        <v/>
      </c>
      <c r="C569" s="72" t="str">
        <f t="shared" si="25"/>
        <v/>
      </c>
      <c r="D569" s="20"/>
      <c r="E569" s="19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</row>
    <row r="570" spans="1:45" x14ac:dyDescent="0.2">
      <c r="A570" s="70">
        <f t="shared" si="26"/>
        <v>0</v>
      </c>
      <c r="B570" s="71" t="str">
        <f t="shared" si="24"/>
        <v/>
      </c>
      <c r="C570" s="72" t="str">
        <f t="shared" si="25"/>
        <v/>
      </c>
      <c r="D570" s="20"/>
      <c r="E570" s="19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</row>
    <row r="571" spans="1:45" x14ac:dyDescent="0.2">
      <c r="A571" s="70">
        <f t="shared" si="26"/>
        <v>0</v>
      </c>
      <c r="B571" s="71" t="str">
        <f t="shared" si="24"/>
        <v/>
      </c>
      <c r="C571" s="72" t="str">
        <f t="shared" si="25"/>
        <v/>
      </c>
      <c r="D571" s="20"/>
      <c r="E571" s="19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</row>
    <row r="572" spans="1:45" x14ac:dyDescent="0.2">
      <c r="A572" s="70">
        <f t="shared" si="26"/>
        <v>0</v>
      </c>
      <c r="B572" s="71" t="str">
        <f t="shared" si="24"/>
        <v/>
      </c>
      <c r="C572" s="72" t="str">
        <f t="shared" si="25"/>
        <v/>
      </c>
      <c r="D572" s="20"/>
      <c r="E572" s="19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</row>
    <row r="573" spans="1:45" x14ac:dyDescent="0.2">
      <c r="A573" s="70">
        <f t="shared" si="26"/>
        <v>0</v>
      </c>
      <c r="B573" s="71" t="str">
        <f t="shared" si="24"/>
        <v/>
      </c>
      <c r="C573" s="72" t="str">
        <f t="shared" si="25"/>
        <v/>
      </c>
      <c r="D573" s="20"/>
      <c r="E573" s="19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</row>
    <row r="574" spans="1:45" x14ac:dyDescent="0.2">
      <c r="A574" s="70">
        <f t="shared" si="26"/>
        <v>0</v>
      </c>
      <c r="B574" s="71" t="str">
        <f t="shared" si="24"/>
        <v/>
      </c>
      <c r="C574" s="72" t="str">
        <f t="shared" si="25"/>
        <v/>
      </c>
      <c r="D574" s="20"/>
      <c r="E574" s="19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</row>
    <row r="575" spans="1:45" x14ac:dyDescent="0.2">
      <c r="A575" s="70">
        <f t="shared" si="26"/>
        <v>0</v>
      </c>
      <c r="B575" s="71" t="str">
        <f t="shared" si="24"/>
        <v/>
      </c>
      <c r="C575" s="72" t="str">
        <f t="shared" si="25"/>
        <v/>
      </c>
      <c r="D575" s="20"/>
      <c r="E575" s="19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</row>
    <row r="576" spans="1:45" x14ac:dyDescent="0.2">
      <c r="A576" s="70">
        <f t="shared" si="26"/>
        <v>0</v>
      </c>
      <c r="B576" s="71" t="str">
        <f t="shared" ref="B576:B639" si="27">IF(COUNT(F576:AS576)&gt;0,SUM(F576:AS576),"")</f>
        <v/>
      </c>
      <c r="C576" s="72" t="str">
        <f t="shared" ref="C576:C639" si="28">IF(COUNT(F576:AS576)&gt;0,B576/COUNT(F576:AS576),"")</f>
        <v/>
      </c>
      <c r="D576" s="20"/>
      <c r="E576" s="19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</row>
    <row r="577" spans="1:45" x14ac:dyDescent="0.2">
      <c r="A577" s="70">
        <f t="shared" si="26"/>
        <v>0</v>
      </c>
      <c r="B577" s="71" t="str">
        <f t="shared" si="27"/>
        <v/>
      </c>
      <c r="C577" s="72" t="str">
        <f t="shared" si="28"/>
        <v/>
      </c>
      <c r="D577" s="20"/>
      <c r="E577" s="19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</row>
    <row r="578" spans="1:45" x14ac:dyDescent="0.2">
      <c r="A578" s="70">
        <f t="shared" si="26"/>
        <v>0</v>
      </c>
      <c r="B578" s="71" t="str">
        <f t="shared" si="27"/>
        <v/>
      </c>
      <c r="C578" s="72" t="str">
        <f t="shared" si="28"/>
        <v/>
      </c>
      <c r="D578" s="20"/>
      <c r="E578" s="19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</row>
    <row r="579" spans="1:45" x14ac:dyDescent="0.2">
      <c r="A579" s="70">
        <f t="shared" si="26"/>
        <v>0</v>
      </c>
      <c r="B579" s="71" t="str">
        <f t="shared" si="27"/>
        <v/>
      </c>
      <c r="C579" s="72" t="str">
        <f t="shared" si="28"/>
        <v/>
      </c>
      <c r="D579" s="20"/>
      <c r="E579" s="19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</row>
    <row r="580" spans="1:45" x14ac:dyDescent="0.2">
      <c r="A580" s="70">
        <f t="shared" si="26"/>
        <v>0</v>
      </c>
      <c r="B580" s="71" t="str">
        <f t="shared" si="27"/>
        <v/>
      </c>
      <c r="C580" s="72" t="str">
        <f t="shared" si="28"/>
        <v/>
      </c>
      <c r="D580" s="20"/>
      <c r="E580" s="19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</row>
    <row r="581" spans="1:45" x14ac:dyDescent="0.2">
      <c r="A581" s="70">
        <f t="shared" si="26"/>
        <v>0</v>
      </c>
      <c r="B581" s="71" t="str">
        <f t="shared" si="27"/>
        <v/>
      </c>
      <c r="C581" s="72" t="str">
        <f t="shared" si="28"/>
        <v/>
      </c>
      <c r="D581" s="20"/>
      <c r="E581" s="19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</row>
    <row r="582" spans="1:45" x14ac:dyDescent="0.2">
      <c r="A582" s="70">
        <f t="shared" si="26"/>
        <v>0</v>
      </c>
      <c r="B582" s="71" t="str">
        <f t="shared" si="27"/>
        <v/>
      </c>
      <c r="C582" s="72" t="str">
        <f t="shared" si="28"/>
        <v/>
      </c>
      <c r="D582" s="20"/>
      <c r="E582" s="19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</row>
    <row r="583" spans="1:45" x14ac:dyDescent="0.2">
      <c r="A583" s="70">
        <f t="shared" si="26"/>
        <v>0</v>
      </c>
      <c r="B583" s="71" t="str">
        <f t="shared" si="27"/>
        <v/>
      </c>
      <c r="C583" s="72" t="str">
        <f t="shared" si="28"/>
        <v/>
      </c>
      <c r="D583" s="20"/>
      <c r="E583" s="19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</row>
    <row r="584" spans="1:45" x14ac:dyDescent="0.2">
      <c r="A584" s="70">
        <f t="shared" si="26"/>
        <v>0</v>
      </c>
      <c r="B584" s="71" t="str">
        <f t="shared" si="27"/>
        <v/>
      </c>
      <c r="C584" s="72" t="str">
        <f t="shared" si="28"/>
        <v/>
      </c>
      <c r="D584" s="20"/>
      <c r="E584" s="19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</row>
    <row r="585" spans="1:45" x14ac:dyDescent="0.2">
      <c r="A585" s="70">
        <f t="shared" si="26"/>
        <v>0</v>
      </c>
      <c r="B585" s="71" t="str">
        <f t="shared" si="27"/>
        <v/>
      </c>
      <c r="C585" s="72" t="str">
        <f t="shared" si="28"/>
        <v/>
      </c>
      <c r="D585" s="20"/>
      <c r="E585" s="19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</row>
    <row r="586" spans="1:45" x14ac:dyDescent="0.2">
      <c r="A586" s="70">
        <f t="shared" si="26"/>
        <v>0</v>
      </c>
      <c r="B586" s="71" t="str">
        <f t="shared" si="27"/>
        <v/>
      </c>
      <c r="C586" s="72" t="str">
        <f t="shared" si="28"/>
        <v/>
      </c>
      <c r="D586" s="20"/>
      <c r="E586" s="19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</row>
    <row r="587" spans="1:45" x14ac:dyDescent="0.2">
      <c r="A587" s="70">
        <f t="shared" si="26"/>
        <v>0</v>
      </c>
      <c r="B587" s="71" t="str">
        <f t="shared" si="27"/>
        <v/>
      </c>
      <c r="C587" s="72" t="str">
        <f t="shared" si="28"/>
        <v/>
      </c>
      <c r="D587" s="20"/>
      <c r="E587" s="19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</row>
    <row r="588" spans="1:45" x14ac:dyDescent="0.2">
      <c r="A588" s="70">
        <f t="shared" si="26"/>
        <v>0</v>
      </c>
      <c r="B588" s="71" t="str">
        <f t="shared" si="27"/>
        <v/>
      </c>
      <c r="C588" s="72" t="str">
        <f t="shared" si="28"/>
        <v/>
      </c>
      <c r="D588" s="20"/>
      <c r="E588" s="19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</row>
    <row r="589" spans="1:45" x14ac:dyDescent="0.2">
      <c r="A589" s="70">
        <f t="shared" si="26"/>
        <v>0</v>
      </c>
      <c r="B589" s="71" t="str">
        <f t="shared" si="27"/>
        <v/>
      </c>
      <c r="C589" s="72" t="str">
        <f t="shared" si="28"/>
        <v/>
      </c>
      <c r="D589" s="20"/>
      <c r="E589" s="19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</row>
    <row r="590" spans="1:45" x14ac:dyDescent="0.2">
      <c r="A590" s="70">
        <f t="shared" si="26"/>
        <v>0</v>
      </c>
      <c r="B590" s="71" t="str">
        <f t="shared" si="27"/>
        <v/>
      </c>
      <c r="C590" s="72" t="str">
        <f t="shared" si="28"/>
        <v/>
      </c>
      <c r="D590" s="20"/>
      <c r="E590" s="19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</row>
    <row r="591" spans="1:45" x14ac:dyDescent="0.2">
      <c r="A591" s="70">
        <f t="shared" si="26"/>
        <v>0</v>
      </c>
      <c r="B591" s="71" t="str">
        <f t="shared" si="27"/>
        <v/>
      </c>
      <c r="C591" s="72" t="str">
        <f t="shared" si="28"/>
        <v/>
      </c>
      <c r="D591" s="20"/>
      <c r="E591" s="19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</row>
    <row r="592" spans="1:45" x14ac:dyDescent="0.2">
      <c r="A592" s="70">
        <f t="shared" si="26"/>
        <v>0</v>
      </c>
      <c r="B592" s="71" t="str">
        <f t="shared" si="27"/>
        <v/>
      </c>
      <c r="C592" s="72" t="str">
        <f t="shared" si="28"/>
        <v/>
      </c>
      <c r="D592" s="20"/>
      <c r="E592" s="19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</row>
    <row r="593" spans="1:45" x14ac:dyDescent="0.2">
      <c r="A593" s="70">
        <f t="shared" si="26"/>
        <v>0</v>
      </c>
      <c r="B593" s="71" t="str">
        <f t="shared" si="27"/>
        <v/>
      </c>
      <c r="C593" s="72" t="str">
        <f t="shared" si="28"/>
        <v/>
      </c>
      <c r="D593" s="20"/>
      <c r="E593" s="19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</row>
    <row r="594" spans="1:45" x14ac:dyDescent="0.2">
      <c r="A594" s="70">
        <f t="shared" si="26"/>
        <v>0</v>
      </c>
      <c r="B594" s="71" t="str">
        <f t="shared" si="27"/>
        <v/>
      </c>
      <c r="C594" s="72" t="str">
        <f t="shared" si="28"/>
        <v/>
      </c>
      <c r="D594" s="20"/>
      <c r="E594" s="19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</row>
    <row r="595" spans="1:45" x14ac:dyDescent="0.2">
      <c r="A595" s="70">
        <f t="shared" si="26"/>
        <v>0</v>
      </c>
      <c r="B595" s="71" t="str">
        <f t="shared" si="27"/>
        <v/>
      </c>
      <c r="C595" s="72" t="str">
        <f t="shared" si="28"/>
        <v/>
      </c>
      <c r="D595" s="20"/>
      <c r="E595" s="19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</row>
    <row r="596" spans="1:45" x14ac:dyDescent="0.2">
      <c r="A596" s="70">
        <f t="shared" si="26"/>
        <v>0</v>
      </c>
      <c r="B596" s="71" t="str">
        <f t="shared" si="27"/>
        <v/>
      </c>
      <c r="C596" s="72" t="str">
        <f t="shared" si="28"/>
        <v/>
      </c>
      <c r="D596" s="20"/>
      <c r="E596" s="19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</row>
    <row r="597" spans="1:45" x14ac:dyDescent="0.2">
      <c r="A597" s="70">
        <f t="shared" si="26"/>
        <v>0</v>
      </c>
      <c r="B597" s="71" t="str">
        <f t="shared" si="27"/>
        <v/>
      </c>
      <c r="C597" s="72" t="str">
        <f t="shared" si="28"/>
        <v/>
      </c>
      <c r="D597" s="20"/>
      <c r="E597" s="19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</row>
    <row r="598" spans="1:45" x14ac:dyDescent="0.2">
      <c r="A598" s="70">
        <f t="shared" ref="A598:A661" si="29">IF(A597=0,0,(IF($F$10&gt;A597,A597+1,0)))</f>
        <v>0</v>
      </c>
      <c r="B598" s="71" t="str">
        <f t="shared" si="27"/>
        <v/>
      </c>
      <c r="C598" s="72" t="str">
        <f t="shared" si="28"/>
        <v/>
      </c>
      <c r="D598" s="20"/>
      <c r="E598" s="19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</row>
    <row r="599" spans="1:45" x14ac:dyDescent="0.2">
      <c r="A599" s="70">
        <f t="shared" si="29"/>
        <v>0</v>
      </c>
      <c r="B599" s="71" t="str">
        <f t="shared" si="27"/>
        <v/>
      </c>
      <c r="C599" s="72" t="str">
        <f t="shared" si="28"/>
        <v/>
      </c>
      <c r="D599" s="20"/>
      <c r="E599" s="19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</row>
    <row r="600" spans="1:45" x14ac:dyDescent="0.2">
      <c r="A600" s="70">
        <f t="shared" si="29"/>
        <v>0</v>
      </c>
      <c r="B600" s="71" t="str">
        <f t="shared" si="27"/>
        <v/>
      </c>
      <c r="C600" s="72" t="str">
        <f t="shared" si="28"/>
        <v/>
      </c>
      <c r="D600" s="20"/>
      <c r="E600" s="19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</row>
    <row r="601" spans="1:45" x14ac:dyDescent="0.2">
      <c r="A601" s="70">
        <f t="shared" si="29"/>
        <v>0</v>
      </c>
      <c r="B601" s="71" t="str">
        <f t="shared" si="27"/>
        <v/>
      </c>
      <c r="C601" s="72" t="str">
        <f t="shared" si="28"/>
        <v/>
      </c>
      <c r="D601" s="20"/>
      <c r="E601" s="19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</row>
    <row r="602" spans="1:45" x14ac:dyDescent="0.2">
      <c r="A602" s="70">
        <f t="shared" si="29"/>
        <v>0</v>
      </c>
      <c r="B602" s="71" t="str">
        <f t="shared" si="27"/>
        <v/>
      </c>
      <c r="C602" s="72" t="str">
        <f t="shared" si="28"/>
        <v/>
      </c>
      <c r="D602" s="20"/>
      <c r="E602" s="19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</row>
    <row r="603" spans="1:45" x14ac:dyDescent="0.2">
      <c r="A603" s="70">
        <f t="shared" si="29"/>
        <v>0</v>
      </c>
      <c r="B603" s="71" t="str">
        <f t="shared" si="27"/>
        <v/>
      </c>
      <c r="C603" s="72" t="str">
        <f t="shared" si="28"/>
        <v/>
      </c>
      <c r="D603" s="20"/>
      <c r="E603" s="19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</row>
    <row r="604" spans="1:45" x14ac:dyDescent="0.2">
      <c r="A604" s="70">
        <f t="shared" si="29"/>
        <v>0</v>
      </c>
      <c r="B604" s="71" t="str">
        <f t="shared" si="27"/>
        <v/>
      </c>
      <c r="C604" s="72" t="str">
        <f t="shared" si="28"/>
        <v/>
      </c>
      <c r="D604" s="20"/>
      <c r="E604" s="19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</row>
    <row r="605" spans="1:45" x14ac:dyDescent="0.2">
      <c r="A605" s="70">
        <f t="shared" si="29"/>
        <v>0</v>
      </c>
      <c r="B605" s="71" t="str">
        <f t="shared" si="27"/>
        <v/>
      </c>
      <c r="C605" s="72" t="str">
        <f t="shared" si="28"/>
        <v/>
      </c>
      <c r="D605" s="20"/>
      <c r="E605" s="19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</row>
    <row r="606" spans="1:45" x14ac:dyDescent="0.2">
      <c r="A606" s="70">
        <f t="shared" si="29"/>
        <v>0</v>
      </c>
      <c r="B606" s="71" t="str">
        <f t="shared" si="27"/>
        <v/>
      </c>
      <c r="C606" s="72" t="str">
        <f t="shared" si="28"/>
        <v/>
      </c>
      <c r="D606" s="20"/>
      <c r="E606" s="19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</row>
    <row r="607" spans="1:45" x14ac:dyDescent="0.2">
      <c r="A607" s="70">
        <f t="shared" si="29"/>
        <v>0</v>
      </c>
      <c r="B607" s="71" t="str">
        <f t="shared" si="27"/>
        <v/>
      </c>
      <c r="C607" s="72" t="str">
        <f t="shared" si="28"/>
        <v/>
      </c>
      <c r="D607" s="20"/>
      <c r="E607" s="19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</row>
    <row r="608" spans="1:45" x14ac:dyDescent="0.2">
      <c r="A608" s="70">
        <f t="shared" si="29"/>
        <v>0</v>
      </c>
      <c r="B608" s="71" t="str">
        <f t="shared" si="27"/>
        <v/>
      </c>
      <c r="C608" s="72" t="str">
        <f t="shared" si="28"/>
        <v/>
      </c>
      <c r="D608" s="20"/>
      <c r="E608" s="19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</row>
    <row r="609" spans="1:45" x14ac:dyDescent="0.2">
      <c r="A609" s="70">
        <f t="shared" si="29"/>
        <v>0</v>
      </c>
      <c r="B609" s="71" t="str">
        <f t="shared" si="27"/>
        <v/>
      </c>
      <c r="C609" s="72" t="str">
        <f t="shared" si="28"/>
        <v/>
      </c>
      <c r="D609" s="20"/>
      <c r="E609" s="19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</row>
    <row r="610" spans="1:45" x14ac:dyDescent="0.2">
      <c r="A610" s="70">
        <f t="shared" si="29"/>
        <v>0</v>
      </c>
      <c r="B610" s="71" t="str">
        <f t="shared" si="27"/>
        <v/>
      </c>
      <c r="C610" s="72" t="str">
        <f t="shared" si="28"/>
        <v/>
      </c>
      <c r="D610" s="20"/>
      <c r="E610" s="19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</row>
    <row r="611" spans="1:45" x14ac:dyDescent="0.2">
      <c r="A611" s="70">
        <f t="shared" si="29"/>
        <v>0</v>
      </c>
      <c r="B611" s="71" t="str">
        <f t="shared" si="27"/>
        <v/>
      </c>
      <c r="C611" s="72" t="str">
        <f t="shared" si="28"/>
        <v/>
      </c>
      <c r="D611" s="20"/>
      <c r="E611" s="19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</row>
    <row r="612" spans="1:45" x14ac:dyDescent="0.2">
      <c r="A612" s="70">
        <f t="shared" si="29"/>
        <v>0</v>
      </c>
      <c r="B612" s="71" t="str">
        <f t="shared" si="27"/>
        <v/>
      </c>
      <c r="C612" s="72" t="str">
        <f t="shared" si="28"/>
        <v/>
      </c>
      <c r="D612" s="20"/>
      <c r="E612" s="19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</row>
    <row r="613" spans="1:45" x14ac:dyDescent="0.2">
      <c r="A613" s="70">
        <f t="shared" si="29"/>
        <v>0</v>
      </c>
      <c r="B613" s="71" t="str">
        <f t="shared" si="27"/>
        <v/>
      </c>
      <c r="C613" s="72" t="str">
        <f t="shared" si="28"/>
        <v/>
      </c>
      <c r="D613" s="20"/>
      <c r="E613" s="19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</row>
    <row r="614" spans="1:45" x14ac:dyDescent="0.2">
      <c r="A614" s="70">
        <f t="shared" si="29"/>
        <v>0</v>
      </c>
      <c r="B614" s="71" t="str">
        <f t="shared" si="27"/>
        <v/>
      </c>
      <c r="C614" s="72" t="str">
        <f t="shared" si="28"/>
        <v/>
      </c>
      <c r="D614" s="20"/>
      <c r="E614" s="19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</row>
    <row r="615" spans="1:45" x14ac:dyDescent="0.2">
      <c r="A615" s="70">
        <f t="shared" si="29"/>
        <v>0</v>
      </c>
      <c r="B615" s="71" t="str">
        <f t="shared" si="27"/>
        <v/>
      </c>
      <c r="C615" s="72" t="str">
        <f t="shared" si="28"/>
        <v/>
      </c>
      <c r="D615" s="20"/>
      <c r="E615" s="19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</row>
    <row r="616" spans="1:45" x14ac:dyDescent="0.2">
      <c r="A616" s="70">
        <f t="shared" si="29"/>
        <v>0</v>
      </c>
      <c r="B616" s="71" t="str">
        <f t="shared" si="27"/>
        <v/>
      </c>
      <c r="C616" s="72" t="str">
        <f t="shared" si="28"/>
        <v/>
      </c>
      <c r="D616" s="20"/>
      <c r="E616" s="19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</row>
    <row r="617" spans="1:45" x14ac:dyDescent="0.2">
      <c r="A617" s="70">
        <f t="shared" si="29"/>
        <v>0</v>
      </c>
      <c r="B617" s="71" t="str">
        <f t="shared" si="27"/>
        <v/>
      </c>
      <c r="C617" s="72" t="str">
        <f t="shared" si="28"/>
        <v/>
      </c>
      <c r="D617" s="20"/>
      <c r="E617" s="19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</row>
    <row r="618" spans="1:45" x14ac:dyDescent="0.2">
      <c r="A618" s="70">
        <f t="shared" si="29"/>
        <v>0</v>
      </c>
      <c r="B618" s="71" t="str">
        <f t="shared" si="27"/>
        <v/>
      </c>
      <c r="C618" s="72" t="str">
        <f t="shared" si="28"/>
        <v/>
      </c>
      <c r="D618" s="20"/>
      <c r="E618" s="19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</row>
    <row r="619" spans="1:45" x14ac:dyDescent="0.2">
      <c r="A619" s="70">
        <f t="shared" si="29"/>
        <v>0</v>
      </c>
      <c r="B619" s="71" t="str">
        <f t="shared" si="27"/>
        <v/>
      </c>
      <c r="C619" s="72" t="str">
        <f t="shared" si="28"/>
        <v/>
      </c>
      <c r="D619" s="20"/>
      <c r="E619" s="19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</row>
    <row r="620" spans="1:45" x14ac:dyDescent="0.2">
      <c r="A620" s="70">
        <f t="shared" si="29"/>
        <v>0</v>
      </c>
      <c r="B620" s="71" t="str">
        <f t="shared" si="27"/>
        <v/>
      </c>
      <c r="C620" s="72" t="str">
        <f t="shared" si="28"/>
        <v/>
      </c>
      <c r="D620" s="20"/>
      <c r="E620" s="19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</row>
    <row r="621" spans="1:45" x14ac:dyDescent="0.2">
      <c r="A621" s="70">
        <f t="shared" si="29"/>
        <v>0</v>
      </c>
      <c r="B621" s="71" t="str">
        <f t="shared" si="27"/>
        <v/>
      </c>
      <c r="C621" s="72" t="str">
        <f t="shared" si="28"/>
        <v/>
      </c>
      <c r="D621" s="20"/>
      <c r="E621" s="19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</row>
    <row r="622" spans="1:45" x14ac:dyDescent="0.2">
      <c r="A622" s="70">
        <f t="shared" si="29"/>
        <v>0</v>
      </c>
      <c r="B622" s="71" t="str">
        <f t="shared" si="27"/>
        <v/>
      </c>
      <c r="C622" s="72" t="str">
        <f t="shared" si="28"/>
        <v/>
      </c>
      <c r="D622" s="20"/>
      <c r="E622" s="19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</row>
    <row r="623" spans="1:45" x14ac:dyDescent="0.2">
      <c r="A623" s="70">
        <f t="shared" si="29"/>
        <v>0</v>
      </c>
      <c r="B623" s="71" t="str">
        <f t="shared" si="27"/>
        <v/>
      </c>
      <c r="C623" s="72" t="str">
        <f t="shared" si="28"/>
        <v/>
      </c>
      <c r="D623" s="20"/>
      <c r="E623" s="19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</row>
    <row r="624" spans="1:45" x14ac:dyDescent="0.2">
      <c r="A624" s="70">
        <f t="shared" si="29"/>
        <v>0</v>
      </c>
      <c r="B624" s="71" t="str">
        <f t="shared" si="27"/>
        <v/>
      </c>
      <c r="C624" s="72" t="str">
        <f t="shared" si="28"/>
        <v/>
      </c>
      <c r="D624" s="20"/>
      <c r="E624" s="19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</row>
    <row r="625" spans="1:45" x14ac:dyDescent="0.2">
      <c r="A625" s="70">
        <f t="shared" si="29"/>
        <v>0</v>
      </c>
      <c r="B625" s="71" t="str">
        <f t="shared" si="27"/>
        <v/>
      </c>
      <c r="C625" s="72" t="str">
        <f t="shared" si="28"/>
        <v/>
      </c>
      <c r="D625" s="20"/>
      <c r="E625" s="19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</row>
    <row r="626" spans="1:45" x14ac:dyDescent="0.2">
      <c r="A626" s="70">
        <f t="shared" si="29"/>
        <v>0</v>
      </c>
      <c r="B626" s="71" t="str">
        <f t="shared" si="27"/>
        <v/>
      </c>
      <c r="C626" s="72" t="str">
        <f t="shared" si="28"/>
        <v/>
      </c>
      <c r="D626" s="20"/>
      <c r="E626" s="19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</row>
    <row r="627" spans="1:45" x14ac:dyDescent="0.2">
      <c r="A627" s="70">
        <f t="shared" si="29"/>
        <v>0</v>
      </c>
      <c r="B627" s="71" t="str">
        <f t="shared" si="27"/>
        <v/>
      </c>
      <c r="C627" s="72" t="str">
        <f t="shared" si="28"/>
        <v/>
      </c>
      <c r="D627" s="20"/>
      <c r="E627" s="19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</row>
    <row r="628" spans="1:45" x14ac:dyDescent="0.2">
      <c r="A628" s="70">
        <f t="shared" si="29"/>
        <v>0</v>
      </c>
      <c r="B628" s="71" t="str">
        <f t="shared" si="27"/>
        <v/>
      </c>
      <c r="C628" s="72" t="str">
        <f t="shared" si="28"/>
        <v/>
      </c>
      <c r="D628" s="20"/>
      <c r="E628" s="19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</row>
    <row r="629" spans="1:45" x14ac:dyDescent="0.2">
      <c r="A629" s="70">
        <f t="shared" si="29"/>
        <v>0</v>
      </c>
      <c r="B629" s="71" t="str">
        <f t="shared" si="27"/>
        <v/>
      </c>
      <c r="C629" s="72" t="str">
        <f t="shared" si="28"/>
        <v/>
      </c>
      <c r="D629" s="20"/>
      <c r="E629" s="19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</row>
    <row r="630" spans="1:45" x14ac:dyDescent="0.2">
      <c r="A630" s="70">
        <f t="shared" si="29"/>
        <v>0</v>
      </c>
      <c r="B630" s="71" t="str">
        <f t="shared" si="27"/>
        <v/>
      </c>
      <c r="C630" s="72" t="str">
        <f t="shared" si="28"/>
        <v/>
      </c>
      <c r="D630" s="20"/>
      <c r="E630" s="19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</row>
    <row r="631" spans="1:45" x14ac:dyDescent="0.2">
      <c r="A631" s="70">
        <f t="shared" si="29"/>
        <v>0</v>
      </c>
      <c r="B631" s="71" t="str">
        <f t="shared" si="27"/>
        <v/>
      </c>
      <c r="C631" s="72" t="str">
        <f t="shared" si="28"/>
        <v/>
      </c>
      <c r="D631" s="20"/>
      <c r="E631" s="19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</row>
    <row r="632" spans="1:45" x14ac:dyDescent="0.2">
      <c r="A632" s="70">
        <f t="shared" si="29"/>
        <v>0</v>
      </c>
      <c r="B632" s="71" t="str">
        <f t="shared" si="27"/>
        <v/>
      </c>
      <c r="C632" s="72" t="str">
        <f t="shared" si="28"/>
        <v/>
      </c>
      <c r="D632" s="20"/>
      <c r="E632" s="19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</row>
    <row r="633" spans="1:45" x14ac:dyDescent="0.2">
      <c r="A633" s="70">
        <f t="shared" si="29"/>
        <v>0</v>
      </c>
      <c r="B633" s="71" t="str">
        <f t="shared" si="27"/>
        <v/>
      </c>
      <c r="C633" s="72" t="str">
        <f t="shared" si="28"/>
        <v/>
      </c>
      <c r="D633" s="20"/>
      <c r="E633" s="19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</row>
    <row r="634" spans="1:45" x14ac:dyDescent="0.2">
      <c r="A634" s="70">
        <f t="shared" si="29"/>
        <v>0</v>
      </c>
      <c r="B634" s="71" t="str">
        <f t="shared" si="27"/>
        <v/>
      </c>
      <c r="C634" s="72" t="str">
        <f t="shared" si="28"/>
        <v/>
      </c>
      <c r="D634" s="20"/>
      <c r="E634" s="19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</row>
    <row r="635" spans="1:45" x14ac:dyDescent="0.2">
      <c r="A635" s="70">
        <f t="shared" si="29"/>
        <v>0</v>
      </c>
      <c r="B635" s="71" t="str">
        <f t="shared" si="27"/>
        <v/>
      </c>
      <c r="C635" s="72" t="str">
        <f t="shared" si="28"/>
        <v/>
      </c>
      <c r="D635" s="20"/>
      <c r="E635" s="19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</row>
    <row r="636" spans="1:45" x14ac:dyDescent="0.2">
      <c r="A636" s="70">
        <f t="shared" si="29"/>
        <v>0</v>
      </c>
      <c r="B636" s="71" t="str">
        <f t="shared" si="27"/>
        <v/>
      </c>
      <c r="C636" s="72" t="str">
        <f t="shared" si="28"/>
        <v/>
      </c>
      <c r="D636" s="20"/>
      <c r="E636" s="19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</row>
    <row r="637" spans="1:45" x14ac:dyDescent="0.2">
      <c r="A637" s="70">
        <f t="shared" si="29"/>
        <v>0</v>
      </c>
      <c r="B637" s="71" t="str">
        <f t="shared" si="27"/>
        <v/>
      </c>
      <c r="C637" s="72" t="str">
        <f t="shared" si="28"/>
        <v/>
      </c>
      <c r="D637" s="20"/>
      <c r="E637" s="19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</row>
    <row r="638" spans="1:45" x14ac:dyDescent="0.2">
      <c r="A638" s="70">
        <f t="shared" si="29"/>
        <v>0</v>
      </c>
      <c r="B638" s="71" t="str">
        <f t="shared" si="27"/>
        <v/>
      </c>
      <c r="C638" s="72" t="str">
        <f t="shared" si="28"/>
        <v/>
      </c>
      <c r="D638" s="20"/>
      <c r="E638" s="19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</row>
    <row r="639" spans="1:45" x14ac:dyDescent="0.2">
      <c r="A639" s="70">
        <f t="shared" si="29"/>
        <v>0</v>
      </c>
      <c r="B639" s="71" t="str">
        <f t="shared" si="27"/>
        <v/>
      </c>
      <c r="C639" s="72" t="str">
        <f t="shared" si="28"/>
        <v/>
      </c>
      <c r="D639" s="20"/>
      <c r="E639" s="19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</row>
    <row r="640" spans="1:45" x14ac:dyDescent="0.2">
      <c r="A640" s="70">
        <f t="shared" si="29"/>
        <v>0</v>
      </c>
      <c r="B640" s="71" t="str">
        <f t="shared" ref="B640:B703" si="30">IF(COUNT(F640:AS640)&gt;0,SUM(F640:AS640),"")</f>
        <v/>
      </c>
      <c r="C640" s="72" t="str">
        <f t="shared" ref="C640:C703" si="31">IF(COUNT(F640:AS640)&gt;0,B640/COUNT(F640:AS640),"")</f>
        <v/>
      </c>
      <c r="D640" s="20"/>
      <c r="E640" s="19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</row>
    <row r="641" spans="1:45" x14ac:dyDescent="0.2">
      <c r="A641" s="70">
        <f t="shared" si="29"/>
        <v>0</v>
      </c>
      <c r="B641" s="71" t="str">
        <f t="shared" si="30"/>
        <v/>
      </c>
      <c r="C641" s="72" t="str">
        <f t="shared" si="31"/>
        <v/>
      </c>
      <c r="D641" s="20"/>
      <c r="E641" s="19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</row>
    <row r="642" spans="1:45" x14ac:dyDescent="0.2">
      <c r="A642" s="70">
        <f t="shared" si="29"/>
        <v>0</v>
      </c>
      <c r="B642" s="71" t="str">
        <f t="shared" si="30"/>
        <v/>
      </c>
      <c r="C642" s="72" t="str">
        <f t="shared" si="31"/>
        <v/>
      </c>
      <c r="D642" s="20"/>
      <c r="E642" s="19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</row>
    <row r="643" spans="1:45" x14ac:dyDescent="0.2">
      <c r="A643" s="70">
        <f t="shared" si="29"/>
        <v>0</v>
      </c>
      <c r="B643" s="71" t="str">
        <f t="shared" si="30"/>
        <v/>
      </c>
      <c r="C643" s="72" t="str">
        <f t="shared" si="31"/>
        <v/>
      </c>
      <c r="D643" s="20"/>
      <c r="E643" s="19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</row>
    <row r="644" spans="1:45" x14ac:dyDescent="0.2">
      <c r="A644" s="70">
        <f t="shared" si="29"/>
        <v>0</v>
      </c>
      <c r="B644" s="71" t="str">
        <f t="shared" si="30"/>
        <v/>
      </c>
      <c r="C644" s="72" t="str">
        <f t="shared" si="31"/>
        <v/>
      </c>
      <c r="D644" s="20"/>
      <c r="E644" s="19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</row>
    <row r="645" spans="1:45" x14ac:dyDescent="0.2">
      <c r="A645" s="70">
        <f t="shared" si="29"/>
        <v>0</v>
      </c>
      <c r="B645" s="71" t="str">
        <f t="shared" si="30"/>
        <v/>
      </c>
      <c r="C645" s="72" t="str">
        <f t="shared" si="31"/>
        <v/>
      </c>
      <c r="D645" s="20"/>
      <c r="E645" s="19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</row>
    <row r="646" spans="1:45" x14ac:dyDescent="0.2">
      <c r="A646" s="70">
        <f t="shared" si="29"/>
        <v>0</v>
      </c>
      <c r="B646" s="71" t="str">
        <f t="shared" si="30"/>
        <v/>
      </c>
      <c r="C646" s="72" t="str">
        <f t="shared" si="31"/>
        <v/>
      </c>
      <c r="D646" s="20"/>
      <c r="E646" s="19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</row>
    <row r="647" spans="1:45" x14ac:dyDescent="0.2">
      <c r="A647" s="70">
        <f t="shared" si="29"/>
        <v>0</v>
      </c>
      <c r="B647" s="71" t="str">
        <f t="shared" si="30"/>
        <v/>
      </c>
      <c r="C647" s="72" t="str">
        <f t="shared" si="31"/>
        <v/>
      </c>
      <c r="D647" s="20"/>
      <c r="E647" s="19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</row>
    <row r="648" spans="1:45" x14ac:dyDescent="0.2">
      <c r="A648" s="70">
        <f t="shared" si="29"/>
        <v>0</v>
      </c>
      <c r="B648" s="71" t="str">
        <f t="shared" si="30"/>
        <v/>
      </c>
      <c r="C648" s="72" t="str">
        <f t="shared" si="31"/>
        <v/>
      </c>
      <c r="D648" s="20"/>
      <c r="E648" s="19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</row>
    <row r="649" spans="1:45" x14ac:dyDescent="0.2">
      <c r="A649" s="70">
        <f t="shared" si="29"/>
        <v>0</v>
      </c>
      <c r="B649" s="71" t="str">
        <f t="shared" si="30"/>
        <v/>
      </c>
      <c r="C649" s="72" t="str">
        <f t="shared" si="31"/>
        <v/>
      </c>
      <c r="D649" s="20"/>
      <c r="E649" s="19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</row>
    <row r="650" spans="1:45" x14ac:dyDescent="0.2">
      <c r="A650" s="70">
        <f t="shared" si="29"/>
        <v>0</v>
      </c>
      <c r="B650" s="71" t="str">
        <f t="shared" si="30"/>
        <v/>
      </c>
      <c r="C650" s="72" t="str">
        <f t="shared" si="31"/>
        <v/>
      </c>
      <c r="D650" s="20"/>
      <c r="E650" s="19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</row>
    <row r="651" spans="1:45" x14ac:dyDescent="0.2">
      <c r="A651" s="70">
        <f t="shared" si="29"/>
        <v>0</v>
      </c>
      <c r="B651" s="71" t="str">
        <f t="shared" si="30"/>
        <v/>
      </c>
      <c r="C651" s="72" t="str">
        <f t="shared" si="31"/>
        <v/>
      </c>
      <c r="D651" s="20"/>
      <c r="E651" s="19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</row>
    <row r="652" spans="1:45" x14ac:dyDescent="0.2">
      <c r="A652" s="70">
        <f t="shared" si="29"/>
        <v>0</v>
      </c>
      <c r="B652" s="71" t="str">
        <f t="shared" si="30"/>
        <v/>
      </c>
      <c r="C652" s="72" t="str">
        <f t="shared" si="31"/>
        <v/>
      </c>
      <c r="D652" s="20"/>
      <c r="E652" s="19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</row>
    <row r="653" spans="1:45" x14ac:dyDescent="0.2">
      <c r="A653" s="70">
        <f t="shared" si="29"/>
        <v>0</v>
      </c>
      <c r="B653" s="71" t="str">
        <f t="shared" si="30"/>
        <v/>
      </c>
      <c r="C653" s="72" t="str">
        <f t="shared" si="31"/>
        <v/>
      </c>
      <c r="D653" s="20"/>
      <c r="E653" s="19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</row>
    <row r="654" spans="1:45" x14ac:dyDescent="0.2">
      <c r="A654" s="70">
        <f t="shared" si="29"/>
        <v>0</v>
      </c>
      <c r="B654" s="71" t="str">
        <f t="shared" si="30"/>
        <v/>
      </c>
      <c r="C654" s="72" t="str">
        <f t="shared" si="31"/>
        <v/>
      </c>
      <c r="D654" s="20"/>
      <c r="E654" s="19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</row>
    <row r="655" spans="1:45" x14ac:dyDescent="0.2">
      <c r="A655" s="70">
        <f t="shared" si="29"/>
        <v>0</v>
      </c>
      <c r="B655" s="71" t="str">
        <f t="shared" si="30"/>
        <v/>
      </c>
      <c r="C655" s="72" t="str">
        <f t="shared" si="31"/>
        <v/>
      </c>
      <c r="D655" s="20"/>
      <c r="E655" s="19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</row>
    <row r="656" spans="1:45" x14ac:dyDescent="0.2">
      <c r="A656" s="70">
        <f t="shared" si="29"/>
        <v>0</v>
      </c>
      <c r="B656" s="71" t="str">
        <f t="shared" si="30"/>
        <v/>
      </c>
      <c r="C656" s="72" t="str">
        <f t="shared" si="31"/>
        <v/>
      </c>
      <c r="D656" s="20"/>
      <c r="E656" s="19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</row>
    <row r="657" spans="1:45" x14ac:dyDescent="0.2">
      <c r="A657" s="70">
        <f t="shared" si="29"/>
        <v>0</v>
      </c>
      <c r="B657" s="71" t="str">
        <f t="shared" si="30"/>
        <v/>
      </c>
      <c r="C657" s="72" t="str">
        <f t="shared" si="31"/>
        <v/>
      </c>
      <c r="D657" s="20"/>
      <c r="E657" s="19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</row>
    <row r="658" spans="1:45" x14ac:dyDescent="0.2">
      <c r="A658" s="70">
        <f t="shared" si="29"/>
        <v>0</v>
      </c>
      <c r="B658" s="71" t="str">
        <f t="shared" si="30"/>
        <v/>
      </c>
      <c r="C658" s="72" t="str">
        <f t="shared" si="31"/>
        <v/>
      </c>
      <c r="D658" s="20"/>
      <c r="E658" s="19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</row>
    <row r="659" spans="1:45" x14ac:dyDescent="0.2">
      <c r="A659" s="70">
        <f t="shared" si="29"/>
        <v>0</v>
      </c>
      <c r="B659" s="71" t="str">
        <f t="shared" si="30"/>
        <v/>
      </c>
      <c r="C659" s="72" t="str">
        <f t="shared" si="31"/>
        <v/>
      </c>
      <c r="D659" s="20"/>
      <c r="E659" s="19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</row>
    <row r="660" spans="1:45" x14ac:dyDescent="0.2">
      <c r="A660" s="70">
        <f t="shared" si="29"/>
        <v>0</v>
      </c>
      <c r="B660" s="71" t="str">
        <f t="shared" si="30"/>
        <v/>
      </c>
      <c r="C660" s="72" t="str">
        <f t="shared" si="31"/>
        <v/>
      </c>
      <c r="D660" s="20"/>
      <c r="E660" s="19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</row>
    <row r="661" spans="1:45" x14ac:dyDescent="0.2">
      <c r="A661" s="70">
        <f t="shared" si="29"/>
        <v>0</v>
      </c>
      <c r="B661" s="71" t="str">
        <f t="shared" si="30"/>
        <v/>
      </c>
      <c r="C661" s="72" t="str">
        <f t="shared" si="31"/>
        <v/>
      </c>
      <c r="D661" s="20"/>
      <c r="E661" s="19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</row>
    <row r="662" spans="1:45" x14ac:dyDescent="0.2">
      <c r="A662" s="70">
        <f t="shared" ref="A662:A719" si="32">IF(A661=0,0,(IF($F$10&gt;A661,A661+1,0)))</f>
        <v>0</v>
      </c>
      <c r="B662" s="71" t="str">
        <f t="shared" si="30"/>
        <v/>
      </c>
      <c r="C662" s="72" t="str">
        <f t="shared" si="31"/>
        <v/>
      </c>
      <c r="D662" s="20"/>
      <c r="E662" s="19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</row>
    <row r="663" spans="1:45" x14ac:dyDescent="0.2">
      <c r="A663" s="70">
        <f t="shared" si="32"/>
        <v>0</v>
      </c>
      <c r="B663" s="71" t="str">
        <f t="shared" si="30"/>
        <v/>
      </c>
      <c r="C663" s="72" t="str">
        <f t="shared" si="31"/>
        <v/>
      </c>
      <c r="D663" s="20"/>
      <c r="E663" s="19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</row>
    <row r="664" spans="1:45" x14ac:dyDescent="0.2">
      <c r="A664" s="70">
        <f t="shared" si="32"/>
        <v>0</v>
      </c>
      <c r="B664" s="71" t="str">
        <f t="shared" si="30"/>
        <v/>
      </c>
      <c r="C664" s="72" t="str">
        <f t="shared" si="31"/>
        <v/>
      </c>
      <c r="D664" s="20"/>
      <c r="E664" s="19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</row>
    <row r="665" spans="1:45" x14ac:dyDescent="0.2">
      <c r="A665" s="70">
        <f t="shared" si="32"/>
        <v>0</v>
      </c>
      <c r="B665" s="71" t="str">
        <f t="shared" si="30"/>
        <v/>
      </c>
      <c r="C665" s="72" t="str">
        <f t="shared" si="31"/>
        <v/>
      </c>
      <c r="D665" s="20"/>
      <c r="E665" s="19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</row>
    <row r="666" spans="1:45" x14ac:dyDescent="0.2">
      <c r="A666" s="70">
        <f t="shared" si="32"/>
        <v>0</v>
      </c>
      <c r="B666" s="71" t="str">
        <f t="shared" si="30"/>
        <v/>
      </c>
      <c r="C666" s="72" t="str">
        <f t="shared" si="31"/>
        <v/>
      </c>
      <c r="D666" s="20"/>
      <c r="E666" s="19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</row>
    <row r="667" spans="1:45" x14ac:dyDescent="0.2">
      <c r="A667" s="70">
        <f t="shared" si="32"/>
        <v>0</v>
      </c>
      <c r="B667" s="71" t="str">
        <f t="shared" si="30"/>
        <v/>
      </c>
      <c r="C667" s="72" t="str">
        <f t="shared" si="31"/>
        <v/>
      </c>
      <c r="D667" s="20"/>
      <c r="E667" s="19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</row>
    <row r="668" spans="1:45" x14ac:dyDescent="0.2">
      <c r="A668" s="70">
        <f t="shared" si="32"/>
        <v>0</v>
      </c>
      <c r="B668" s="71" t="str">
        <f t="shared" si="30"/>
        <v/>
      </c>
      <c r="C668" s="72" t="str">
        <f t="shared" si="31"/>
        <v/>
      </c>
      <c r="D668" s="20"/>
      <c r="E668" s="19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</row>
    <row r="669" spans="1:45" x14ac:dyDescent="0.2">
      <c r="A669" s="70">
        <f t="shared" si="32"/>
        <v>0</v>
      </c>
      <c r="B669" s="71" t="str">
        <f t="shared" si="30"/>
        <v/>
      </c>
      <c r="C669" s="72" t="str">
        <f t="shared" si="31"/>
        <v/>
      </c>
      <c r="D669" s="20"/>
      <c r="E669" s="19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</row>
    <row r="670" spans="1:45" x14ac:dyDescent="0.2">
      <c r="A670" s="70">
        <f t="shared" si="32"/>
        <v>0</v>
      </c>
      <c r="B670" s="71" t="str">
        <f t="shared" si="30"/>
        <v/>
      </c>
      <c r="C670" s="72" t="str">
        <f t="shared" si="31"/>
        <v/>
      </c>
      <c r="D670" s="20"/>
      <c r="E670" s="19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</row>
    <row r="671" spans="1:45" x14ac:dyDescent="0.2">
      <c r="A671" s="70">
        <f t="shared" si="32"/>
        <v>0</v>
      </c>
      <c r="B671" s="71" t="str">
        <f t="shared" si="30"/>
        <v/>
      </c>
      <c r="C671" s="72" t="str">
        <f t="shared" si="31"/>
        <v/>
      </c>
      <c r="D671" s="20"/>
      <c r="E671" s="19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</row>
    <row r="672" spans="1:45" x14ac:dyDescent="0.2">
      <c r="A672" s="70">
        <f t="shared" si="32"/>
        <v>0</v>
      </c>
      <c r="B672" s="71" t="str">
        <f t="shared" si="30"/>
        <v/>
      </c>
      <c r="C672" s="72" t="str">
        <f t="shared" si="31"/>
        <v/>
      </c>
      <c r="D672" s="20"/>
      <c r="E672" s="19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</row>
    <row r="673" spans="1:45" x14ac:dyDescent="0.2">
      <c r="A673" s="70">
        <f t="shared" si="32"/>
        <v>0</v>
      </c>
      <c r="B673" s="71" t="str">
        <f t="shared" si="30"/>
        <v/>
      </c>
      <c r="C673" s="72" t="str">
        <f t="shared" si="31"/>
        <v/>
      </c>
      <c r="D673" s="20"/>
      <c r="E673" s="19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</row>
    <row r="674" spans="1:45" x14ac:dyDescent="0.2">
      <c r="A674" s="70">
        <f t="shared" si="32"/>
        <v>0</v>
      </c>
      <c r="B674" s="71" t="str">
        <f t="shared" si="30"/>
        <v/>
      </c>
      <c r="C674" s="72" t="str">
        <f t="shared" si="31"/>
        <v/>
      </c>
      <c r="D674" s="20"/>
      <c r="E674" s="19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</row>
    <row r="675" spans="1:45" x14ac:dyDescent="0.2">
      <c r="A675" s="70">
        <f t="shared" si="32"/>
        <v>0</v>
      </c>
      <c r="B675" s="71" t="str">
        <f t="shared" si="30"/>
        <v/>
      </c>
      <c r="C675" s="72" t="str">
        <f t="shared" si="31"/>
        <v/>
      </c>
      <c r="D675" s="20"/>
      <c r="E675" s="19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</row>
    <row r="676" spans="1:45" x14ac:dyDescent="0.2">
      <c r="A676" s="70">
        <f t="shared" si="32"/>
        <v>0</v>
      </c>
      <c r="B676" s="71" t="str">
        <f t="shared" si="30"/>
        <v/>
      </c>
      <c r="C676" s="72" t="str">
        <f t="shared" si="31"/>
        <v/>
      </c>
      <c r="D676" s="20"/>
      <c r="E676" s="19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</row>
    <row r="677" spans="1:45" x14ac:dyDescent="0.2">
      <c r="A677" s="70">
        <f t="shared" si="32"/>
        <v>0</v>
      </c>
      <c r="B677" s="71" t="str">
        <f t="shared" si="30"/>
        <v/>
      </c>
      <c r="C677" s="72" t="str">
        <f t="shared" si="31"/>
        <v/>
      </c>
      <c r="D677" s="20"/>
      <c r="E677" s="19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</row>
    <row r="678" spans="1:45" x14ac:dyDescent="0.2">
      <c r="A678" s="70">
        <f t="shared" si="32"/>
        <v>0</v>
      </c>
      <c r="B678" s="71" t="str">
        <f t="shared" si="30"/>
        <v/>
      </c>
      <c r="C678" s="72" t="str">
        <f t="shared" si="31"/>
        <v/>
      </c>
      <c r="D678" s="20"/>
      <c r="E678" s="19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</row>
    <row r="679" spans="1:45" x14ac:dyDescent="0.2">
      <c r="A679" s="70">
        <f t="shared" si="32"/>
        <v>0</v>
      </c>
      <c r="B679" s="71" t="str">
        <f t="shared" si="30"/>
        <v/>
      </c>
      <c r="C679" s="72" t="str">
        <f t="shared" si="31"/>
        <v/>
      </c>
      <c r="D679" s="20"/>
      <c r="E679" s="19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</row>
    <row r="680" spans="1:45" x14ac:dyDescent="0.2">
      <c r="A680" s="70">
        <f t="shared" si="32"/>
        <v>0</v>
      </c>
      <c r="B680" s="71" t="str">
        <f t="shared" si="30"/>
        <v/>
      </c>
      <c r="C680" s="72" t="str">
        <f t="shared" si="31"/>
        <v/>
      </c>
      <c r="D680" s="20"/>
      <c r="E680" s="19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</row>
    <row r="681" spans="1:45" x14ac:dyDescent="0.2">
      <c r="A681" s="70">
        <f t="shared" si="32"/>
        <v>0</v>
      </c>
      <c r="B681" s="71" t="str">
        <f t="shared" si="30"/>
        <v/>
      </c>
      <c r="C681" s="72" t="str">
        <f t="shared" si="31"/>
        <v/>
      </c>
      <c r="D681" s="20"/>
      <c r="E681" s="19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</row>
    <row r="682" spans="1:45" x14ac:dyDescent="0.2">
      <c r="A682" s="70">
        <f t="shared" si="32"/>
        <v>0</v>
      </c>
      <c r="B682" s="71" t="str">
        <f t="shared" si="30"/>
        <v/>
      </c>
      <c r="C682" s="72" t="str">
        <f t="shared" si="31"/>
        <v/>
      </c>
      <c r="D682" s="20"/>
      <c r="E682" s="19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</row>
    <row r="683" spans="1:45" x14ac:dyDescent="0.2">
      <c r="A683" s="70">
        <f t="shared" si="32"/>
        <v>0</v>
      </c>
      <c r="B683" s="71" t="str">
        <f t="shared" si="30"/>
        <v/>
      </c>
      <c r="C683" s="72" t="str">
        <f t="shared" si="31"/>
        <v/>
      </c>
      <c r="D683" s="20"/>
      <c r="E683" s="19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</row>
    <row r="684" spans="1:45" x14ac:dyDescent="0.2">
      <c r="A684" s="70">
        <f t="shared" si="32"/>
        <v>0</v>
      </c>
      <c r="B684" s="71" t="str">
        <f t="shared" si="30"/>
        <v/>
      </c>
      <c r="C684" s="72" t="str">
        <f t="shared" si="31"/>
        <v/>
      </c>
      <c r="D684" s="20"/>
      <c r="E684" s="19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</row>
    <row r="685" spans="1:45" x14ac:dyDescent="0.2">
      <c r="A685" s="70">
        <f t="shared" si="32"/>
        <v>0</v>
      </c>
      <c r="B685" s="71" t="str">
        <f t="shared" si="30"/>
        <v/>
      </c>
      <c r="C685" s="72" t="str">
        <f t="shared" si="31"/>
        <v/>
      </c>
      <c r="D685" s="20"/>
      <c r="E685" s="19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</row>
    <row r="686" spans="1:45" x14ac:dyDescent="0.2">
      <c r="A686" s="70">
        <f t="shared" si="32"/>
        <v>0</v>
      </c>
      <c r="B686" s="71" t="str">
        <f t="shared" si="30"/>
        <v/>
      </c>
      <c r="C686" s="72" t="str">
        <f t="shared" si="31"/>
        <v/>
      </c>
      <c r="D686" s="20"/>
      <c r="E686" s="19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</row>
    <row r="687" spans="1:45" x14ac:dyDescent="0.2">
      <c r="A687" s="70">
        <f t="shared" si="32"/>
        <v>0</v>
      </c>
      <c r="B687" s="71" t="str">
        <f t="shared" si="30"/>
        <v/>
      </c>
      <c r="C687" s="72" t="str">
        <f t="shared" si="31"/>
        <v/>
      </c>
      <c r="D687" s="20"/>
      <c r="E687" s="19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</row>
    <row r="688" spans="1:45" x14ac:dyDescent="0.2">
      <c r="A688" s="70">
        <f t="shared" si="32"/>
        <v>0</v>
      </c>
      <c r="B688" s="71" t="str">
        <f t="shared" si="30"/>
        <v/>
      </c>
      <c r="C688" s="72" t="str">
        <f t="shared" si="31"/>
        <v/>
      </c>
      <c r="D688" s="20"/>
      <c r="E688" s="19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</row>
    <row r="689" spans="1:45" x14ac:dyDescent="0.2">
      <c r="A689" s="70">
        <f t="shared" si="32"/>
        <v>0</v>
      </c>
      <c r="B689" s="71" t="str">
        <f t="shared" si="30"/>
        <v/>
      </c>
      <c r="C689" s="72" t="str">
        <f t="shared" si="31"/>
        <v/>
      </c>
      <c r="D689" s="20"/>
      <c r="E689" s="19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</row>
    <row r="690" spans="1:45" x14ac:dyDescent="0.2">
      <c r="A690" s="70">
        <f t="shared" si="32"/>
        <v>0</v>
      </c>
      <c r="B690" s="71" t="str">
        <f t="shared" si="30"/>
        <v/>
      </c>
      <c r="C690" s="72" t="str">
        <f t="shared" si="31"/>
        <v/>
      </c>
      <c r="D690" s="20"/>
      <c r="E690" s="19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</row>
    <row r="691" spans="1:45" x14ac:dyDescent="0.2">
      <c r="A691" s="70">
        <f t="shared" si="32"/>
        <v>0</v>
      </c>
      <c r="B691" s="71" t="str">
        <f t="shared" si="30"/>
        <v/>
      </c>
      <c r="C691" s="72" t="str">
        <f t="shared" si="31"/>
        <v/>
      </c>
      <c r="D691" s="20"/>
      <c r="E691" s="19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</row>
    <row r="692" spans="1:45" x14ac:dyDescent="0.2">
      <c r="A692" s="70">
        <f t="shared" si="32"/>
        <v>0</v>
      </c>
      <c r="B692" s="71" t="str">
        <f t="shared" si="30"/>
        <v/>
      </c>
      <c r="C692" s="72" t="str">
        <f t="shared" si="31"/>
        <v/>
      </c>
      <c r="D692" s="20"/>
      <c r="E692" s="19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</row>
    <row r="693" spans="1:45" x14ac:dyDescent="0.2">
      <c r="A693" s="70">
        <f t="shared" si="32"/>
        <v>0</v>
      </c>
      <c r="B693" s="71" t="str">
        <f t="shared" si="30"/>
        <v/>
      </c>
      <c r="C693" s="72" t="str">
        <f t="shared" si="31"/>
        <v/>
      </c>
      <c r="D693" s="20"/>
      <c r="E693" s="19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</row>
    <row r="694" spans="1:45" x14ac:dyDescent="0.2">
      <c r="A694" s="70">
        <f t="shared" si="32"/>
        <v>0</v>
      </c>
      <c r="B694" s="71" t="str">
        <f t="shared" si="30"/>
        <v/>
      </c>
      <c r="C694" s="72" t="str">
        <f t="shared" si="31"/>
        <v/>
      </c>
      <c r="D694" s="20"/>
      <c r="E694" s="19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</row>
    <row r="695" spans="1:45" x14ac:dyDescent="0.2">
      <c r="A695" s="70">
        <f t="shared" si="32"/>
        <v>0</v>
      </c>
      <c r="B695" s="71" t="str">
        <f t="shared" si="30"/>
        <v/>
      </c>
      <c r="C695" s="72" t="str">
        <f t="shared" si="31"/>
        <v/>
      </c>
      <c r="D695" s="20"/>
      <c r="E695" s="19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</row>
    <row r="696" spans="1:45" x14ac:dyDescent="0.2">
      <c r="A696" s="70">
        <f t="shared" si="32"/>
        <v>0</v>
      </c>
      <c r="B696" s="71" t="str">
        <f t="shared" si="30"/>
        <v/>
      </c>
      <c r="C696" s="72" t="str">
        <f t="shared" si="31"/>
        <v/>
      </c>
      <c r="D696" s="20"/>
      <c r="E696" s="19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</row>
    <row r="697" spans="1:45" x14ac:dyDescent="0.2">
      <c r="A697" s="70">
        <f t="shared" si="32"/>
        <v>0</v>
      </c>
      <c r="B697" s="71" t="str">
        <f t="shared" si="30"/>
        <v/>
      </c>
      <c r="C697" s="72" t="str">
        <f t="shared" si="31"/>
        <v/>
      </c>
      <c r="D697" s="20"/>
      <c r="E697" s="19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</row>
    <row r="698" spans="1:45" x14ac:dyDescent="0.2">
      <c r="A698" s="70">
        <f t="shared" si="32"/>
        <v>0</v>
      </c>
      <c r="B698" s="71" t="str">
        <f t="shared" si="30"/>
        <v/>
      </c>
      <c r="C698" s="72" t="str">
        <f t="shared" si="31"/>
        <v/>
      </c>
      <c r="D698" s="20"/>
      <c r="E698" s="19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</row>
    <row r="699" spans="1:45" x14ac:dyDescent="0.2">
      <c r="A699" s="70">
        <f t="shared" si="32"/>
        <v>0</v>
      </c>
      <c r="B699" s="71" t="str">
        <f t="shared" si="30"/>
        <v/>
      </c>
      <c r="C699" s="72" t="str">
        <f t="shared" si="31"/>
        <v/>
      </c>
      <c r="D699" s="20"/>
      <c r="E699" s="19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</row>
    <row r="700" spans="1:45" x14ac:dyDescent="0.2">
      <c r="A700" s="70">
        <f t="shared" si="32"/>
        <v>0</v>
      </c>
      <c r="B700" s="71" t="str">
        <f t="shared" si="30"/>
        <v/>
      </c>
      <c r="C700" s="72" t="str">
        <f t="shared" si="31"/>
        <v/>
      </c>
      <c r="D700" s="20"/>
      <c r="E700" s="19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</row>
    <row r="701" spans="1:45" x14ac:dyDescent="0.2">
      <c r="A701" s="70">
        <f t="shared" si="32"/>
        <v>0</v>
      </c>
      <c r="B701" s="71" t="str">
        <f t="shared" si="30"/>
        <v/>
      </c>
      <c r="C701" s="72" t="str">
        <f t="shared" si="31"/>
        <v/>
      </c>
      <c r="D701" s="20"/>
      <c r="E701" s="19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</row>
    <row r="702" spans="1:45" x14ac:dyDescent="0.2">
      <c r="A702" s="70">
        <f t="shared" si="32"/>
        <v>0</v>
      </c>
      <c r="B702" s="71" t="str">
        <f t="shared" si="30"/>
        <v/>
      </c>
      <c r="C702" s="72" t="str">
        <f t="shared" si="31"/>
        <v/>
      </c>
      <c r="D702" s="20"/>
      <c r="E702" s="19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</row>
    <row r="703" spans="1:45" x14ac:dyDescent="0.2">
      <c r="A703" s="70">
        <f t="shared" si="32"/>
        <v>0</v>
      </c>
      <c r="B703" s="71" t="str">
        <f t="shared" si="30"/>
        <v/>
      </c>
      <c r="C703" s="72" t="str">
        <f t="shared" si="31"/>
        <v/>
      </c>
      <c r="D703" s="20"/>
      <c r="E703" s="19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</row>
    <row r="704" spans="1:45" x14ac:dyDescent="0.2">
      <c r="A704" s="70">
        <f t="shared" si="32"/>
        <v>0</v>
      </c>
      <c r="B704" s="71" t="str">
        <f t="shared" ref="B704:B719" si="33">IF(COUNT(F704:AS704)&gt;0,SUM(F704:AS704),"")</f>
        <v/>
      </c>
      <c r="C704" s="72" t="str">
        <f t="shared" ref="C704:C719" si="34">IF(COUNT(F704:AS704)&gt;0,B704/COUNT(F704:AS704),"")</f>
        <v/>
      </c>
      <c r="D704" s="20"/>
      <c r="E704" s="19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</row>
    <row r="705" spans="1:45" x14ac:dyDescent="0.2">
      <c r="A705" s="70">
        <f t="shared" si="32"/>
        <v>0</v>
      </c>
      <c r="B705" s="71" t="str">
        <f t="shared" si="33"/>
        <v/>
      </c>
      <c r="C705" s="72" t="str">
        <f t="shared" si="34"/>
        <v/>
      </c>
      <c r="D705" s="20"/>
      <c r="E705" s="19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</row>
    <row r="706" spans="1:45" x14ac:dyDescent="0.2">
      <c r="A706" s="70">
        <f t="shared" si="32"/>
        <v>0</v>
      </c>
      <c r="B706" s="71" t="str">
        <f t="shared" si="33"/>
        <v/>
      </c>
      <c r="C706" s="72" t="str">
        <f t="shared" si="34"/>
        <v/>
      </c>
      <c r="D706" s="20"/>
      <c r="E706" s="19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</row>
    <row r="707" spans="1:45" x14ac:dyDescent="0.2">
      <c r="A707" s="70">
        <f t="shared" si="32"/>
        <v>0</v>
      </c>
      <c r="B707" s="71" t="str">
        <f t="shared" si="33"/>
        <v/>
      </c>
      <c r="C707" s="72" t="str">
        <f t="shared" si="34"/>
        <v/>
      </c>
      <c r="D707" s="20"/>
      <c r="E707" s="19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</row>
    <row r="708" spans="1:45" x14ac:dyDescent="0.2">
      <c r="A708" s="70">
        <f t="shared" si="32"/>
        <v>0</v>
      </c>
      <c r="B708" s="71" t="str">
        <f t="shared" si="33"/>
        <v/>
      </c>
      <c r="C708" s="72" t="str">
        <f t="shared" si="34"/>
        <v/>
      </c>
      <c r="D708" s="20"/>
      <c r="E708" s="19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</row>
    <row r="709" spans="1:45" x14ac:dyDescent="0.2">
      <c r="A709" s="70">
        <f t="shared" si="32"/>
        <v>0</v>
      </c>
      <c r="B709" s="71" t="str">
        <f t="shared" si="33"/>
        <v/>
      </c>
      <c r="C709" s="72" t="str">
        <f t="shared" si="34"/>
        <v/>
      </c>
      <c r="D709" s="20"/>
      <c r="E709" s="19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</row>
    <row r="710" spans="1:45" x14ac:dyDescent="0.2">
      <c r="A710" s="70">
        <f t="shared" si="32"/>
        <v>0</v>
      </c>
      <c r="B710" s="71" t="str">
        <f t="shared" si="33"/>
        <v/>
      </c>
      <c r="C710" s="72" t="str">
        <f t="shared" si="34"/>
        <v/>
      </c>
      <c r="D710" s="20"/>
      <c r="E710" s="19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</row>
    <row r="711" spans="1:45" x14ac:dyDescent="0.2">
      <c r="A711" s="70">
        <f t="shared" si="32"/>
        <v>0</v>
      </c>
      <c r="B711" s="71" t="str">
        <f t="shared" si="33"/>
        <v/>
      </c>
      <c r="C711" s="72" t="str">
        <f t="shared" si="34"/>
        <v/>
      </c>
      <c r="D711" s="20"/>
      <c r="E711" s="19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</row>
    <row r="712" spans="1:45" x14ac:dyDescent="0.2">
      <c r="A712" s="70">
        <f t="shared" si="32"/>
        <v>0</v>
      </c>
      <c r="B712" s="71" t="str">
        <f t="shared" si="33"/>
        <v/>
      </c>
      <c r="C712" s="72" t="str">
        <f t="shared" si="34"/>
        <v/>
      </c>
      <c r="D712" s="20"/>
      <c r="E712" s="19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</row>
    <row r="713" spans="1:45" x14ac:dyDescent="0.2">
      <c r="A713" s="70">
        <f t="shared" si="32"/>
        <v>0</v>
      </c>
      <c r="B713" s="71" t="str">
        <f t="shared" si="33"/>
        <v/>
      </c>
      <c r="C713" s="72" t="str">
        <f t="shared" si="34"/>
        <v/>
      </c>
      <c r="D713" s="20"/>
      <c r="E713" s="19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</row>
    <row r="714" spans="1:45" x14ac:dyDescent="0.2">
      <c r="A714" s="70">
        <f t="shared" si="32"/>
        <v>0</v>
      </c>
      <c r="B714" s="71" t="str">
        <f t="shared" si="33"/>
        <v/>
      </c>
      <c r="C714" s="72" t="str">
        <f t="shared" si="34"/>
        <v/>
      </c>
      <c r="D714" s="20"/>
      <c r="E714" s="19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</row>
    <row r="715" spans="1:45" x14ac:dyDescent="0.2">
      <c r="A715" s="70">
        <f t="shared" si="32"/>
        <v>0</v>
      </c>
      <c r="B715" s="71" t="str">
        <f t="shared" si="33"/>
        <v/>
      </c>
      <c r="C715" s="72" t="str">
        <f t="shared" si="34"/>
        <v/>
      </c>
      <c r="D715" s="20"/>
      <c r="E715" s="19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</row>
    <row r="716" spans="1:45" x14ac:dyDescent="0.2">
      <c r="A716" s="70">
        <f t="shared" si="32"/>
        <v>0</v>
      </c>
      <c r="B716" s="71" t="str">
        <f t="shared" si="33"/>
        <v/>
      </c>
      <c r="C716" s="72" t="str">
        <f t="shared" si="34"/>
        <v/>
      </c>
      <c r="D716" s="20"/>
      <c r="E716" s="19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</row>
    <row r="717" spans="1:45" x14ac:dyDescent="0.2">
      <c r="A717" s="70">
        <f t="shared" si="32"/>
        <v>0</v>
      </c>
      <c r="B717" s="71" t="str">
        <f t="shared" si="33"/>
        <v/>
      </c>
      <c r="C717" s="72" t="str">
        <f t="shared" si="34"/>
        <v/>
      </c>
      <c r="D717" s="20"/>
      <c r="E717" s="19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</row>
    <row r="718" spans="1:45" x14ac:dyDescent="0.2">
      <c r="A718" s="70">
        <f t="shared" si="32"/>
        <v>0</v>
      </c>
      <c r="B718" s="71" t="str">
        <f t="shared" si="33"/>
        <v/>
      </c>
      <c r="C718" s="72" t="str">
        <f t="shared" si="34"/>
        <v/>
      </c>
      <c r="D718" s="20"/>
      <c r="E718" s="19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</row>
    <row r="719" spans="1:45" x14ac:dyDescent="0.2">
      <c r="A719" s="70">
        <f t="shared" si="32"/>
        <v>0</v>
      </c>
      <c r="B719" s="71" t="str">
        <f t="shared" si="33"/>
        <v/>
      </c>
      <c r="C719" s="72" t="str">
        <f t="shared" si="34"/>
        <v/>
      </c>
      <c r="D719" s="20"/>
      <c r="E719" s="19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</row>
  </sheetData>
  <sheetProtection sheet="1" objects="1" scenarios="1" formatCells="0"/>
  <protectedRanges>
    <protectedRange sqref="D320:AS719" name="Range2"/>
    <protectedRange sqref="F15:AS15" name="Range1"/>
  </protectedRanges>
  <dataConsolidate/>
  <mergeCells count="4">
    <mergeCell ref="F5:K5"/>
    <mergeCell ref="F6:K6"/>
    <mergeCell ref="F7:K7"/>
    <mergeCell ref="F8:K8"/>
  </mergeCells>
  <phoneticPr fontId="0" type="noConversion"/>
  <conditionalFormatting sqref="R12">
    <cfRule type="cellIs" priority="2" stopIfTrue="1" operator="lessThanOrEqual">
      <formula>0</formula>
    </cfRule>
  </conditionalFormatting>
  <conditionalFormatting sqref="A20:A319 F15:AS15">
    <cfRule type="cellIs" dxfId="16" priority="3" stopIfTrue="1" operator="lessThanOrEqual">
      <formula>0</formula>
    </cfRule>
  </conditionalFormatting>
  <conditionalFormatting sqref="A320:A719">
    <cfRule type="cellIs" dxfId="15" priority="1" stopIfTrue="1" operator="lessThanOrEqual">
      <formula>0</formula>
    </cfRule>
  </conditionalFormatting>
  <dataValidations count="1">
    <dataValidation type="custom" allowBlank="1" showInputMessage="1" showErrorMessage="1" errorTitle="Ongeldig cijfer!!" error="U kunt alleen de cijfer:_x000a_0 t/m 10,_x000a_AM NV_x000a_gebruiken!!" sqref="J20:J26 H20:H26 F20:F26 D20:D26 J60:J66 H60:H66 F60:F66 J30:J36 H30:H36 F30:F36 J70:J76 H70:H76 F70:F76 J40:J46 H40:H46 F40:F46 J50:J56 H50:H56 F50:F56 T20:T26 R20:R26 P20:P26 T60:T66 R60:R66 P60:P66 T30:T36 R30:R36 P30:P36 T70:T76 R70:R76 P70:P76 T40:T46 R40:R46 P40:P46 T50:T56 R50:R56 P50:P56 AD60:AE66 AB20:AB26 Z20:Z26 AD30:AE36 AB60:AB66 Z60:Z66 AD70:AE76 AB30:AB36 Z30:Z36 AD40:AE46 AB70:AB76 Z70:Z76 AD50:AE56 AB40:AB46 Z40:Z46 Z50:Z56 AB50:AB56 AD20:AE26 AI20:AI26 AG20:AG26 AI60:AI66 AG60:AG66 AI30:AI36 AG30:AG36 AI70:AI76 AG70:AG76 AI40:AI46 AG40:AG46 AI50:AI56 AG50:AG56 AS20:AS26 AQ20:AQ26 AO20:AO26 AS60:AS66 AQ60:AQ66 AO60:AO66 AS30:AS36 AQ30:AQ36 AO30:AO36 AS70:AS76 AQ70:AQ76 AO70:AO76 AS40:AS46 AQ40:AQ46 AO40:AO46 AS50:AS56 AQ50:AQ56 AO50:AO56">
      <formula1>IF(NOT(ISERROR(VALUE(D20))),AND(VALUE(D20)&gt;=0,VALUE(D20)&lt;=10),AND(ISERROR(SEARCH(TRIM(D20),"V N A M")),NOT(ISERROR(SEARCH(TRIM(D20)," NV AM ")))))</formula1>
    </dataValidation>
  </dataValidations>
  <printOptions heading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showGridLines="0" zoomScale="120" zoomScaleNormal="140" workbookViewId="0">
      <selection activeCell="D38" sqref="D38"/>
    </sheetView>
  </sheetViews>
  <sheetFormatPr defaultRowHeight="11.25" x14ac:dyDescent="0.2"/>
  <cols>
    <col min="1" max="1" width="22.7109375" style="2" customWidth="1"/>
    <col min="2" max="42" width="5.7109375" style="1" customWidth="1"/>
    <col min="43" max="66" width="6.7109375" style="1" customWidth="1"/>
    <col min="67" max="16384" width="9.140625" style="1"/>
  </cols>
  <sheetData>
    <row r="2" spans="1:22" ht="12.75" x14ac:dyDescent="0.2">
      <c r="E2" s="29">
        <f>Scores!F5</f>
        <v>0</v>
      </c>
    </row>
    <row r="3" spans="1:22" ht="12.75" x14ac:dyDescent="0.2">
      <c r="E3" s="29">
        <f>Scores!F6</f>
        <v>0</v>
      </c>
    </row>
    <row r="4" spans="1:22" ht="12.75" x14ac:dyDescent="0.2">
      <c r="E4" s="30">
        <f>Scores!F7</f>
        <v>0</v>
      </c>
    </row>
    <row r="5" spans="1:22" ht="12.75" x14ac:dyDescent="0.2">
      <c r="E5" s="31">
        <f>Scores!F8</f>
        <v>0</v>
      </c>
    </row>
    <row r="6" spans="1:22" ht="12.75" x14ac:dyDescent="0.2">
      <c r="A6" s="5"/>
    </row>
    <row r="7" spans="1:22" x14ac:dyDescent="0.2">
      <c r="A7" s="13" t="s">
        <v>7</v>
      </c>
      <c r="B7" s="32">
        <f>Scores!F10</f>
        <v>0</v>
      </c>
      <c r="E7" s="2" t="s">
        <v>15</v>
      </c>
      <c r="H7" s="75" t="e">
        <f>(Scores!$F$11/(Scores!$F$11-1))*(1-((SUM(C20:V20)+SUM(C34:V34))/B20))</f>
        <v>#VALUE!</v>
      </c>
    </row>
    <row r="8" spans="1:22" x14ac:dyDescent="0.2">
      <c r="A8" s="13" t="s">
        <v>6</v>
      </c>
      <c r="B8" s="32">
        <f>Scores!F11</f>
        <v>0</v>
      </c>
      <c r="E8" s="2" t="s">
        <v>3</v>
      </c>
      <c r="H8" s="33" t="e">
        <f>SQRT(VAR(Scores!B20:B319))*SQRT(1-H7)</f>
        <v>#DIV/0!</v>
      </c>
    </row>
    <row r="9" spans="1:22" ht="12.75" x14ac:dyDescent="0.2">
      <c r="A9" s="1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2" spans="1:22" s="6" customFormat="1" x14ac:dyDescent="0.2">
      <c r="B12" s="41" t="s">
        <v>0</v>
      </c>
      <c r="C12" s="34" t="str">
        <f>IF(Scores!F$15&lt;&gt;"",CONCATENATE("vr ",Scores!F$15),"")</f>
        <v/>
      </c>
      <c r="D12" s="34" t="str">
        <f>IF(Scores!G$15&lt;&gt;"",CONCATENATE("vr ",Scores!G$15),"")</f>
        <v/>
      </c>
      <c r="E12" s="34" t="str">
        <f>IF(Scores!H$15&lt;&gt;"",CONCATENATE("vr ",Scores!H$15),"")</f>
        <v/>
      </c>
      <c r="F12" s="34" t="str">
        <f>IF(Scores!I$15&lt;&gt;"",CONCATENATE("vr ",Scores!I$15),"")</f>
        <v/>
      </c>
      <c r="G12" s="34" t="str">
        <f>IF(Scores!J$15&lt;&gt;"",CONCATENATE("vr ",Scores!J$15),"")</f>
        <v/>
      </c>
      <c r="H12" s="34" t="str">
        <f>IF(Scores!K$15&lt;&gt;"",CONCATENATE("vr ",Scores!K$15),"")</f>
        <v/>
      </c>
      <c r="I12" s="34" t="str">
        <f>IF(Scores!L$15&lt;&gt;"",CONCATENATE("vr ",Scores!L$15),"")</f>
        <v/>
      </c>
      <c r="J12" s="34" t="str">
        <f>IF(Scores!M$15&lt;&gt;"",CONCATENATE("vr ",Scores!M$15),"")</f>
        <v/>
      </c>
      <c r="K12" s="34" t="str">
        <f>IF(Scores!N$15&lt;&gt;"",CONCATENATE("vr ",Scores!N$15),"")</f>
        <v/>
      </c>
      <c r="L12" s="34" t="str">
        <f>IF(Scores!O$15&lt;&gt;"",CONCATENATE("vr ",Scores!O$15),"")</f>
        <v/>
      </c>
      <c r="M12" s="34" t="str">
        <f>IF(Scores!P$15&lt;&gt;"",CONCATENATE("vr ",Scores!P$15),"")</f>
        <v/>
      </c>
      <c r="N12" s="34" t="str">
        <f>IF(Scores!Q$15&lt;&gt;"",CONCATENATE("vr ",Scores!Q$15),"")</f>
        <v/>
      </c>
      <c r="O12" s="34" t="str">
        <f>IF(Scores!R$15&lt;&gt;"",CONCATENATE("vr ",Scores!R$15),"")</f>
        <v/>
      </c>
      <c r="P12" s="34" t="str">
        <f>IF(Scores!S$15&lt;&gt;"",CONCATENATE("vr ",Scores!S$15),"")</f>
        <v/>
      </c>
      <c r="Q12" s="34" t="str">
        <f>IF(Scores!T$15&lt;&gt;"",CONCATENATE("vr ",Scores!T$15),"")</f>
        <v/>
      </c>
      <c r="R12" s="34" t="str">
        <f>IF(Scores!U$15&lt;&gt;"",CONCATENATE("vr ",Scores!U$15),"")</f>
        <v/>
      </c>
      <c r="S12" s="34" t="str">
        <f>IF(Scores!V$15&lt;&gt;"",CONCATENATE("vr ",Scores!V$15),"")</f>
        <v/>
      </c>
      <c r="T12" s="34" t="str">
        <f>IF(Scores!W$15&lt;&gt;"",CONCATENATE("vr ",Scores!W$15),"")</f>
        <v/>
      </c>
      <c r="U12" s="34" t="str">
        <f>IF(Scores!X$15&lt;&gt;"",CONCATENATE("vr ",Scores!X$15),"")</f>
        <v/>
      </c>
      <c r="V12" s="34" t="str">
        <f>IF(Scores!Y$15&lt;&gt;"",CONCATENATE("vr ",Scores!Y$15),"")</f>
        <v/>
      </c>
    </row>
    <row r="13" spans="1:22" s="6" customFormat="1" x14ac:dyDescent="0.2">
      <c r="B13" s="42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22" x14ac:dyDescent="0.2">
      <c r="A14" s="2" t="s">
        <v>19</v>
      </c>
      <c r="B14" s="43" t="str">
        <f>IF(Scores!F$15&lt;&gt;"",MAX(Scores!B$20:B$319),"")</f>
        <v/>
      </c>
      <c r="C14" s="32" t="str">
        <f>IF(Scores!F$15&lt;&gt;"",MAX(Scores!F$20:F$319),"")</f>
        <v/>
      </c>
      <c r="D14" s="32" t="str">
        <f>IF(Scores!G$15&lt;&gt;"",MAX(Scores!G$20:G$319),"")</f>
        <v/>
      </c>
      <c r="E14" s="32" t="str">
        <f>IF(Scores!H$15&lt;&gt;"",MAX(Scores!H$20:H$319),"")</f>
        <v/>
      </c>
      <c r="F14" s="32" t="str">
        <f>IF(Scores!I$15&lt;&gt;"",MAX(Scores!I$20:I$319),"")</f>
        <v/>
      </c>
      <c r="G14" s="32" t="str">
        <f>IF(Scores!J$15&lt;&gt;"",MAX(Scores!J$20:J$319),"")</f>
        <v/>
      </c>
      <c r="H14" s="32" t="str">
        <f>IF(Scores!K$15&lt;&gt;"",MAX(Scores!K$20:K$319),"")</f>
        <v/>
      </c>
      <c r="I14" s="32" t="str">
        <f>IF(Scores!L$15&lt;&gt;"",MAX(Scores!L$20:L$319),"")</f>
        <v/>
      </c>
      <c r="J14" s="32" t="str">
        <f>IF(Scores!M$15&lt;&gt;"",MAX(Scores!M$20:M$319),"")</f>
        <v/>
      </c>
      <c r="K14" s="32" t="str">
        <f>IF(Scores!N$15&lt;&gt;"",MAX(Scores!N$20:N$319),"")</f>
        <v/>
      </c>
      <c r="L14" s="32" t="str">
        <f>IF(Scores!O$15&lt;&gt;"",MAX(Scores!O$20:O$319),"")</f>
        <v/>
      </c>
      <c r="M14" s="32" t="str">
        <f>IF(Scores!P$15&lt;&gt;"",MAX(Scores!P$20:P$319),"")</f>
        <v/>
      </c>
      <c r="N14" s="32" t="str">
        <f>IF(Scores!Q$15&lt;&gt;"",MAX(Scores!Q$20:Q$319),"")</f>
        <v/>
      </c>
      <c r="O14" s="32" t="str">
        <f>IF(Scores!R$15&lt;&gt;"",MAX(Scores!R$20:R$319),"")</f>
        <v/>
      </c>
      <c r="P14" s="32" t="str">
        <f>IF(Scores!S$15&lt;&gt;"",MAX(Scores!S$20:S$319),"")</f>
        <v/>
      </c>
      <c r="Q14" s="32" t="str">
        <f>IF(Scores!T$15&lt;&gt;"",MAX(Scores!T$20:T$319),"")</f>
        <v/>
      </c>
      <c r="R14" s="32" t="str">
        <f>IF(Scores!U$15&lt;&gt;"",MAX(Scores!U$20:U$319),"")</f>
        <v/>
      </c>
      <c r="S14" s="32" t="str">
        <f>IF(Scores!V$15&lt;&gt;"",MAX(Scores!V$20:V$319),"")</f>
        <v/>
      </c>
      <c r="T14" s="32" t="str">
        <f>IF(Scores!W$15&lt;&gt;"",MAX(Scores!W$20:W$319),"")</f>
        <v/>
      </c>
      <c r="U14" s="32" t="str">
        <f>IF(Scores!X$15&lt;&gt;"",MAX(Scores!X$20:X$319),"")</f>
        <v/>
      </c>
      <c r="V14" s="32" t="str">
        <f>IF(Scores!Y$15&lt;&gt;"",MAX(Scores!Y$20:Y$319),"")</f>
        <v/>
      </c>
    </row>
    <row r="15" spans="1:22" x14ac:dyDescent="0.2">
      <c r="A15" s="2" t="s">
        <v>20</v>
      </c>
      <c r="B15" s="43" t="str">
        <f>IF(Scores!F$15&lt;&gt;"",MIN(Scores!B$20:B$319),"")</f>
        <v/>
      </c>
      <c r="C15" s="32" t="str">
        <f>IF(Scores!F$15&lt;&gt;"",MIN(Scores!F$20:F$319),"")</f>
        <v/>
      </c>
      <c r="D15" s="32" t="str">
        <f>IF(Scores!G$15&lt;&gt;"",MIN(Scores!G$20:G$319),"")</f>
        <v/>
      </c>
      <c r="E15" s="32" t="str">
        <f>IF(Scores!H$15&lt;&gt;"",MIN(Scores!H$20:H$319),"")</f>
        <v/>
      </c>
      <c r="F15" s="32" t="str">
        <f>IF(Scores!I$15&lt;&gt;"",MIN(Scores!I$20:I$319),"")</f>
        <v/>
      </c>
      <c r="G15" s="32" t="str">
        <f>IF(Scores!J$15&lt;&gt;"",MIN(Scores!J$20:J$319),"")</f>
        <v/>
      </c>
      <c r="H15" s="32" t="str">
        <f>IF(Scores!K$15&lt;&gt;"",MIN(Scores!K$20:K$319),"")</f>
        <v/>
      </c>
      <c r="I15" s="32" t="str">
        <f>IF(Scores!L$15&lt;&gt;"",MIN(Scores!L$20:L$319),"")</f>
        <v/>
      </c>
      <c r="J15" s="32" t="str">
        <f>IF(Scores!M$15&lt;&gt;"",MIN(Scores!M$20:M$319),"")</f>
        <v/>
      </c>
      <c r="K15" s="32" t="str">
        <f>IF(Scores!N$15&lt;&gt;"",MIN(Scores!N$20:N$319),"")</f>
        <v/>
      </c>
      <c r="L15" s="32" t="str">
        <f>IF(Scores!O$15&lt;&gt;"",MIN(Scores!O$20:O$319),"")</f>
        <v/>
      </c>
      <c r="M15" s="32" t="str">
        <f>IF(Scores!P$15&lt;&gt;"",MIN(Scores!P$20:P$319),"")</f>
        <v/>
      </c>
      <c r="N15" s="32" t="str">
        <f>IF(Scores!Q$15&lt;&gt;"",MIN(Scores!Q$20:Q$319),"")</f>
        <v/>
      </c>
      <c r="O15" s="32" t="str">
        <f>IF(Scores!R$15&lt;&gt;"",MIN(Scores!R$20:R$319),"")</f>
        <v/>
      </c>
      <c r="P15" s="32" t="str">
        <f>IF(Scores!S$15&lt;&gt;"",MIN(Scores!S$20:S$319),"")</f>
        <v/>
      </c>
      <c r="Q15" s="32" t="str">
        <f>IF(Scores!T$15&lt;&gt;"",MIN(Scores!T$20:T$319),"")</f>
        <v/>
      </c>
      <c r="R15" s="32" t="str">
        <f>IF(Scores!U$15&lt;&gt;"",MIN(Scores!U$20:U$319),"")</f>
        <v/>
      </c>
      <c r="S15" s="32" t="str">
        <f>IF(Scores!V$15&lt;&gt;"",MIN(Scores!V$20:V$319),"")</f>
        <v/>
      </c>
      <c r="T15" s="32" t="str">
        <f>IF(Scores!W$15&lt;&gt;"",MIN(Scores!W$20:W$319),"")</f>
        <v/>
      </c>
      <c r="U15" s="32" t="str">
        <f>IF(Scores!X$15&lt;&gt;"",MIN(Scores!X$20:X$319),"")</f>
        <v/>
      </c>
      <c r="V15" s="32" t="str">
        <f>IF(Scores!Y$15&lt;&gt;"",MIN(Scores!Y$20:Y$319),"")</f>
        <v/>
      </c>
    </row>
    <row r="16" spans="1:22" x14ac:dyDescent="0.2">
      <c r="A16" s="2" t="s">
        <v>22</v>
      </c>
      <c r="B16" s="44" t="e">
        <f>(SUM(C16:V16)+SUM(C30:V30))/Scores!F11</f>
        <v>#DIV/0!</v>
      </c>
      <c r="C16" s="33" t="str">
        <f>IF(Scores!F$15&lt;&gt;"",SUM(Scores!F$20:F$319)/(Scores!F$17*Scores!$F$10),"")</f>
        <v/>
      </c>
      <c r="D16" s="33" t="str">
        <f>IF(Scores!G$15&lt;&gt;"",SUM(Scores!G$20:G$319)/(Scores!G$17*Scores!$F$10),"")</f>
        <v/>
      </c>
      <c r="E16" s="33" t="str">
        <f>IF(Scores!H$15&lt;&gt;"",SUM(Scores!H$20:H$319)/(Scores!H$17*Scores!$F$10),"")</f>
        <v/>
      </c>
      <c r="F16" s="33" t="str">
        <f>IF(Scores!I$15&lt;&gt;"",SUM(Scores!I$20:I$319)/(Scores!I$17*Scores!$F$10),"")</f>
        <v/>
      </c>
      <c r="G16" s="33" t="str">
        <f>IF(Scores!J$15&lt;&gt;"",SUM(Scores!J$20:J$319)/(Scores!J$17*Scores!$F$10),"")</f>
        <v/>
      </c>
      <c r="H16" s="33" t="str">
        <f>IF(Scores!K$15&lt;&gt;"",SUM(Scores!K$20:K$319)/(Scores!K$17*Scores!$F$10),"")</f>
        <v/>
      </c>
      <c r="I16" s="33" t="str">
        <f>IF(Scores!L$15&lt;&gt;"",SUM(Scores!L$20:L$319)/(Scores!L$17*Scores!$F$10),"")</f>
        <v/>
      </c>
      <c r="J16" s="33" t="str">
        <f>IF(Scores!M$15&lt;&gt;"",SUM(Scores!M$20:M$319)/(Scores!M$17*Scores!$F$10),"")</f>
        <v/>
      </c>
      <c r="K16" s="33" t="str">
        <f>IF(Scores!N$15&lt;&gt;"",SUM(Scores!N$20:N$319)/(Scores!N$17*Scores!$F$10),"")</f>
        <v/>
      </c>
      <c r="L16" s="33" t="str">
        <f>IF(Scores!O$15&lt;&gt;"",SUM(Scores!O$20:O$319)/(Scores!O$17*Scores!$F$10),"")</f>
        <v/>
      </c>
      <c r="M16" s="33" t="str">
        <f>IF(Scores!P$15&lt;&gt;"",SUM(Scores!P$20:P$319)/(Scores!P$17*Scores!$F$10),"")</f>
        <v/>
      </c>
      <c r="N16" s="33" t="str">
        <f>IF(Scores!Q$15&lt;&gt;"",SUM(Scores!Q$20:Q$319)/(Scores!Q$17*Scores!$F$10),"")</f>
        <v/>
      </c>
      <c r="O16" s="33" t="str">
        <f>IF(Scores!R$15&lt;&gt;"",SUM(Scores!R$20:R$319)/(Scores!R$17*Scores!$F$10),"")</f>
        <v/>
      </c>
      <c r="P16" s="33" t="str">
        <f>IF(Scores!S$15&lt;&gt;"",SUM(Scores!S$20:S$319)/(Scores!S$17*Scores!$F$10),"")</f>
        <v/>
      </c>
      <c r="Q16" s="33" t="str">
        <f>IF(Scores!T$15&lt;&gt;"",SUM(Scores!T$20:T$319)/(Scores!T$17*Scores!$F$10),"")</f>
        <v/>
      </c>
      <c r="R16" s="33" t="str">
        <f>IF(Scores!U$15&lt;&gt;"",SUM(Scores!U$20:U$319)/(Scores!U$17*Scores!$F$10),"")</f>
        <v/>
      </c>
      <c r="S16" s="33" t="str">
        <f>IF(Scores!V$15&lt;&gt;"",SUM(Scores!V$20:V$319)/(Scores!V$17*Scores!$F$10),"")</f>
        <v/>
      </c>
      <c r="T16" s="33" t="str">
        <f>IF(Scores!W$15&lt;&gt;"",SUM(Scores!W$20:W$319)/(Scores!W$17*Scores!$F$10),"")</f>
        <v/>
      </c>
      <c r="U16" s="33" t="str">
        <f>IF(Scores!X$15&lt;&gt;"",SUM(Scores!X$20:X$319)/(Scores!X$17*Scores!$F$10),"")</f>
        <v/>
      </c>
      <c r="V16" s="33" t="str">
        <f>IF(Scores!Y$15&lt;&gt;"",SUM(Scores!Y$20:Y$319)/(Scores!Y$17*Scores!$F$10),"")</f>
        <v/>
      </c>
    </row>
    <row r="17" spans="1:45" x14ac:dyDescent="0.2">
      <c r="B17" s="4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45" x14ac:dyDescent="0.2">
      <c r="A18" s="2" t="s">
        <v>24</v>
      </c>
      <c r="B18" s="43"/>
      <c r="C18" s="33" t="str">
        <f>IF(Scores!F$15&lt;&gt;"",CORREL(Scores!F$20:F$319,Scores!$B$20:$B$319),"")</f>
        <v/>
      </c>
      <c r="D18" s="33" t="str">
        <f>IF(Scores!G$15&lt;&gt;"",CORREL(Scores!G$20:G$319,Scores!$B$20:$B$319),"")</f>
        <v/>
      </c>
      <c r="E18" s="33" t="str">
        <f>IF(Scores!H$15&lt;&gt;"",CORREL(Scores!H$20:H$319,Scores!$B$20:$B$319),"")</f>
        <v/>
      </c>
      <c r="F18" s="33" t="str">
        <f>IF(Scores!I$15&lt;&gt;"",CORREL(Scores!I$20:I$319,Scores!$B$20:$B$319),"")</f>
        <v/>
      </c>
      <c r="G18" s="33" t="str">
        <f>IF(Scores!J$15&lt;&gt;"",CORREL(Scores!J$20:J$319,Scores!$B$20:$B$319),"")</f>
        <v/>
      </c>
      <c r="H18" s="33" t="str">
        <f>IF(Scores!K$15&lt;&gt;"",CORREL(Scores!K$20:K$319,Scores!$B$20:$B$319),"")</f>
        <v/>
      </c>
      <c r="I18" s="33" t="str">
        <f>IF(Scores!L$15&lt;&gt;"",CORREL(Scores!L$20:L$319,Scores!$B$20:$B$319),"")</f>
        <v/>
      </c>
      <c r="J18" s="33" t="str">
        <f>IF(Scores!M$15&lt;&gt;"",CORREL(Scores!M$20:M$319,Scores!$B$20:$B$319),"")</f>
        <v/>
      </c>
      <c r="K18" s="33" t="str">
        <f>IF(Scores!N$15&lt;&gt;"",CORREL(Scores!N$20:N$319,Scores!$B$20:$B$319),"")</f>
        <v/>
      </c>
      <c r="L18" s="33" t="str">
        <f>IF(Scores!O$15&lt;&gt;"",CORREL(Scores!O$20:O$319,Scores!$B$20:$B$319),"")</f>
        <v/>
      </c>
      <c r="M18" s="33" t="str">
        <f>IF(Scores!P$15&lt;&gt;"",CORREL(Scores!P$20:P$319,Scores!$B$20:$B$319),"")</f>
        <v/>
      </c>
      <c r="N18" s="33" t="str">
        <f>IF(Scores!Q$15&lt;&gt;"",CORREL(Scores!Q$20:Q$319,Scores!$B$20:$B$319),"")</f>
        <v/>
      </c>
      <c r="O18" s="33" t="str">
        <f>IF(Scores!R$15&lt;&gt;"",CORREL(Scores!R$20:R$319,Scores!$B$20:$B$319),"")</f>
        <v/>
      </c>
      <c r="P18" s="33" t="str">
        <f>IF(Scores!S$15&lt;&gt;"",CORREL(Scores!S$20:S$319,Scores!$B$20:$B$319),"")</f>
        <v/>
      </c>
      <c r="Q18" s="33" t="str">
        <f>IF(Scores!T$15&lt;&gt;"",CORREL(Scores!T$20:T$319,Scores!$B$20:$B$319),"")</f>
        <v/>
      </c>
      <c r="R18" s="33" t="str">
        <f>IF(Scores!U$15&lt;&gt;"",CORREL(Scores!U$20:U$319,Scores!$B$20:$B$319),"")</f>
        <v/>
      </c>
      <c r="S18" s="33" t="str">
        <f>IF(Scores!V$15&lt;&gt;"",CORREL(Scores!V$20:V$319,Scores!$B$20:$B$319),"")</f>
        <v/>
      </c>
      <c r="T18" s="33" t="str">
        <f>IF(Scores!W$15&lt;&gt;"",CORREL(Scores!W$20:W$319,Scores!$B$20:$B$319),"")</f>
        <v/>
      </c>
      <c r="U18" s="33" t="str">
        <f>IF(Scores!X$15&lt;&gt;"",CORREL(Scores!X$20:X$319,Scores!$B$20:$B$319),"")</f>
        <v/>
      </c>
      <c r="V18" s="33" t="str">
        <f>IF(Scores!Y$15&lt;&gt;"",CORREL(Scores!Y$20:Y$319,Scores!$B$20:$B$319),"")</f>
        <v/>
      </c>
    </row>
    <row r="19" spans="1:45" x14ac:dyDescent="0.2">
      <c r="A19" s="2" t="s">
        <v>25</v>
      </c>
      <c r="B19" s="43"/>
      <c r="C19" s="33" t="str">
        <f>IF(Scores!F$15&lt;&gt;"",($B21*C18-C21)/(SQRT($B20+C20-2*C21*$B21*C18)),"")</f>
        <v/>
      </c>
      <c r="D19" s="33" t="str">
        <f>IF(Scores!G$15&lt;&gt;"",($B21*D18-D21)/(SQRT($B20+D20-2*D21*$B21*D18)),"")</f>
        <v/>
      </c>
      <c r="E19" s="33" t="str">
        <f>IF(Scores!H$15&lt;&gt;"",($B21*E18-E21)/(SQRT($B20+E20-2*E21*$B21*E18)),"")</f>
        <v/>
      </c>
      <c r="F19" s="33" t="str">
        <f>IF(Scores!I$15&lt;&gt;"",($B21*F18-F21)/(SQRT($B20+F20-2*F21*$B21*F18)),"")</f>
        <v/>
      </c>
      <c r="G19" s="33" t="str">
        <f>IF(Scores!J$15&lt;&gt;"",($B21*G18-G21)/(SQRT($B20+G20-2*G21*$B21*G18)),"")</f>
        <v/>
      </c>
      <c r="H19" s="33" t="str">
        <f>IF(Scores!K$15&lt;&gt;"",($B21*H18-H21)/(SQRT($B20+H20-2*H21*$B21*H18)),"")</f>
        <v/>
      </c>
      <c r="I19" s="33" t="str">
        <f>IF(Scores!L$15&lt;&gt;"",($B21*I18-I21)/(SQRT($B20+I20-2*I21*$B21*I18)),"")</f>
        <v/>
      </c>
      <c r="J19" s="33" t="str">
        <f>IF(Scores!M$15&lt;&gt;"",($B21*J18-J21)/(SQRT($B20+J20-2*J21*$B21*J18)),"")</f>
        <v/>
      </c>
      <c r="K19" s="33" t="str">
        <f>IF(Scores!N$15&lt;&gt;"",($B21*K18-K21)/(SQRT($B20+K20-2*K21*$B21*K18)),"")</f>
        <v/>
      </c>
      <c r="L19" s="33" t="str">
        <f>IF(Scores!O$15&lt;&gt;"",($B21*L18-L21)/(SQRT($B20+L20-2*L21*$B21*L18)),"")</f>
        <v/>
      </c>
      <c r="M19" s="33" t="str">
        <f>IF(Scores!P$15&lt;&gt;"",($B21*M18-M21)/(SQRT($B20+M20-2*M21*$B21*M18)),"")</f>
        <v/>
      </c>
      <c r="N19" s="33" t="str">
        <f>IF(Scores!Q$15&lt;&gt;"",($B21*N18-N21)/(SQRT($B20+N20-2*N21*$B21*N18)),"")</f>
        <v/>
      </c>
      <c r="O19" s="33" t="str">
        <f>IF(Scores!R$15&lt;&gt;"",($B21*O18-O21)/(SQRT($B20+O20-2*O21*$B21*O18)),"")</f>
        <v/>
      </c>
      <c r="P19" s="33" t="str">
        <f>IF(Scores!S$15&lt;&gt;"",($B21*P18-P21)/(SQRT($B20+P20-2*P21*$B21*P18)),"")</f>
        <v/>
      </c>
      <c r="Q19" s="33" t="str">
        <f>IF(Scores!T$15&lt;&gt;"",($B21*Q18-Q21)/(SQRT($B20+Q20-2*Q21*$B21*Q18)),"")</f>
        <v/>
      </c>
      <c r="R19" s="33" t="str">
        <f>IF(Scores!U$15&lt;&gt;"",($B21*R18-R21)/(SQRT($B20+R20-2*R21*$B21*R18)),"")</f>
        <v/>
      </c>
      <c r="S19" s="33" t="str">
        <f>IF(Scores!V$15&lt;&gt;"",($B21*S18-S21)/(SQRT($B20+S20-2*S21*$B21*S18)),"")</f>
        <v/>
      </c>
      <c r="T19" s="33" t="str">
        <f>IF(Scores!W$15&lt;&gt;"",($B21*T18-T21)/(SQRT($B20+T20-2*T21*$B21*T18)),"")</f>
        <v/>
      </c>
      <c r="U19" s="33" t="str">
        <f>IF(Scores!X$15&lt;&gt;"",($B21*U18-U21)/(SQRT($B20+U20-2*U21*$B21*U18)),"")</f>
        <v/>
      </c>
      <c r="V19" s="33" t="str">
        <f>IF(Scores!Y$15&lt;&gt;"",($B21*V18-V21)/(SQRT($B20+V20-2*V21*$B21*V18)),"")</f>
        <v/>
      </c>
    </row>
    <row r="20" spans="1:45" x14ac:dyDescent="0.2">
      <c r="A20" s="2" t="s">
        <v>23</v>
      </c>
      <c r="B20" s="44" t="str">
        <f>IF(Scores!F$15&lt;&gt;"",VAR(Scores!B$20:B$319),"")</f>
        <v/>
      </c>
      <c r="C20" s="33" t="str">
        <f>IF(Scores!F$15&lt;&gt;"",VAR(Scores!F$20:F$319),"")</f>
        <v/>
      </c>
      <c r="D20" s="33" t="str">
        <f>IF(Scores!G$15&lt;&gt;"",VAR(Scores!G$20:G$319),"")</f>
        <v/>
      </c>
      <c r="E20" s="33" t="str">
        <f>IF(Scores!H$15&lt;&gt;"",VAR(Scores!H$20:H$319),"")</f>
        <v/>
      </c>
      <c r="F20" s="33" t="str">
        <f>IF(Scores!I$15&lt;&gt;"",VAR(Scores!I$20:I$319),"")</f>
        <v/>
      </c>
      <c r="G20" s="33" t="str">
        <f>IF(Scores!J$15&lt;&gt;"",VAR(Scores!J$20:J$319),"")</f>
        <v/>
      </c>
      <c r="H20" s="33" t="str">
        <f>IF(Scores!K$15&lt;&gt;"",VAR(Scores!K$20:K$319),"")</f>
        <v/>
      </c>
      <c r="I20" s="33" t="str">
        <f>IF(Scores!L$15&lt;&gt;"",VAR(Scores!L$20:L$319),"")</f>
        <v/>
      </c>
      <c r="J20" s="33" t="str">
        <f>IF(Scores!M$15&lt;&gt;"",VAR(Scores!M$20:M$319),"")</f>
        <v/>
      </c>
      <c r="K20" s="33" t="str">
        <f>IF(Scores!N$15&lt;&gt;"",VAR(Scores!N$20:N$319),"")</f>
        <v/>
      </c>
      <c r="L20" s="33" t="str">
        <f>IF(Scores!O$15&lt;&gt;"",VAR(Scores!O$20:O$319),"")</f>
        <v/>
      </c>
      <c r="M20" s="33" t="str">
        <f>IF(Scores!P$15&lt;&gt;"",VAR(Scores!P$20:P$319),"")</f>
        <v/>
      </c>
      <c r="N20" s="33" t="str">
        <f>IF(Scores!Q$15&lt;&gt;"",VAR(Scores!Q$20:Q$319),"")</f>
        <v/>
      </c>
      <c r="O20" s="33" t="str">
        <f>IF(Scores!R$15&lt;&gt;"",VAR(Scores!R$20:R$319),"")</f>
        <v/>
      </c>
      <c r="P20" s="33" t="str">
        <f>IF(Scores!S$15&lt;&gt;"",VAR(Scores!S$20:S$319),"")</f>
        <v/>
      </c>
      <c r="Q20" s="33" t="str">
        <f>IF(Scores!T$15&lt;&gt;"",VAR(Scores!T$20:T$319),"")</f>
        <v/>
      </c>
      <c r="R20" s="33" t="str">
        <f>IF(Scores!U$15&lt;&gt;"",VAR(Scores!U$20:U$319),"")</f>
        <v/>
      </c>
      <c r="S20" s="33" t="str">
        <f>IF(Scores!V$15&lt;&gt;"",VAR(Scores!V$20:V$319),"")</f>
        <v/>
      </c>
      <c r="T20" s="33" t="str">
        <f>IF(Scores!W$15&lt;&gt;"",VAR(Scores!W$20:W$319),"")</f>
        <v/>
      </c>
      <c r="U20" s="33" t="str">
        <f>IF(Scores!X$15&lt;&gt;"",VAR(Scores!X$20:X$319),"")</f>
        <v/>
      </c>
      <c r="V20" s="33" t="str">
        <f>IF(Scores!Y$15&lt;&gt;"",VAR(Scores!Y$20:Y$319),"")</f>
        <v/>
      </c>
    </row>
    <row r="21" spans="1:45" x14ac:dyDescent="0.2">
      <c r="A21" s="2" t="s">
        <v>21</v>
      </c>
      <c r="B21" s="45" t="str">
        <f>IF(Scores!F$15&lt;&gt;"",STDEV(Scores!B$20:B$319),"")</f>
        <v/>
      </c>
      <c r="C21" s="33" t="str">
        <f>IF(Scores!F$15&lt;&gt;"",STDEV(Scores!F$20:F$319),"")</f>
        <v/>
      </c>
      <c r="D21" s="33" t="str">
        <f>IF(Scores!G$15&lt;&gt;"",STDEV(Scores!G$20:G$319),"")</f>
        <v/>
      </c>
      <c r="E21" s="33" t="str">
        <f>IF(Scores!H$15&lt;&gt;"",STDEV(Scores!H$20:H$319),"")</f>
        <v/>
      </c>
      <c r="F21" s="33" t="str">
        <f>IF(Scores!I$15&lt;&gt;"",STDEV(Scores!I$20:I$319),"")</f>
        <v/>
      </c>
      <c r="G21" s="33" t="str">
        <f>IF(Scores!J$15&lt;&gt;"",STDEV(Scores!J$20:J$319),"")</f>
        <v/>
      </c>
      <c r="H21" s="33" t="str">
        <f>IF(Scores!K$15&lt;&gt;"",STDEV(Scores!K$20:K$319),"")</f>
        <v/>
      </c>
      <c r="I21" s="33" t="str">
        <f>IF(Scores!L$15&lt;&gt;"",STDEV(Scores!L$20:L$319),"")</f>
        <v/>
      </c>
      <c r="J21" s="33" t="str">
        <f>IF(Scores!M$15&lt;&gt;"",STDEV(Scores!M$20:M$319),"")</f>
        <v/>
      </c>
      <c r="K21" s="33" t="str">
        <f>IF(Scores!N$15&lt;&gt;"",STDEV(Scores!N$20:N$319),"")</f>
        <v/>
      </c>
      <c r="L21" s="33" t="str">
        <f>IF(Scores!O$15&lt;&gt;"",STDEV(Scores!O$20:O$319),"")</f>
        <v/>
      </c>
      <c r="M21" s="33" t="str">
        <f>IF(Scores!P$15&lt;&gt;"",STDEV(Scores!P$20:P$319),"")</f>
        <v/>
      </c>
      <c r="N21" s="33" t="str">
        <f>IF(Scores!Q$15&lt;&gt;"",STDEV(Scores!Q$20:Q$319),"")</f>
        <v/>
      </c>
      <c r="O21" s="33" t="str">
        <f>IF(Scores!R$15&lt;&gt;"",STDEV(Scores!R$20:R$319),"")</f>
        <v/>
      </c>
      <c r="P21" s="33" t="str">
        <f>IF(Scores!S$15&lt;&gt;"",STDEV(Scores!S$20:S$319),"")</f>
        <v/>
      </c>
      <c r="Q21" s="33" t="str">
        <f>IF(Scores!T$15&lt;&gt;"",STDEV(Scores!T$20:T$319),"")</f>
        <v/>
      </c>
      <c r="R21" s="33" t="str">
        <f>IF(Scores!U$15&lt;&gt;"",STDEV(Scores!U$20:U$319),"")</f>
        <v/>
      </c>
      <c r="S21" s="33" t="str">
        <f>IF(Scores!V$15&lt;&gt;"",STDEV(Scores!V$20:V$319),"")</f>
        <v/>
      </c>
      <c r="T21" s="33" t="str">
        <f>IF(Scores!W$15&lt;&gt;"",STDEV(Scores!W$20:W$319),"")</f>
        <v/>
      </c>
      <c r="U21" s="33" t="str">
        <f>IF(Scores!X$15&lt;&gt;"",STDEV(Scores!X$20:X$319),"")</f>
        <v/>
      </c>
      <c r="V21" s="33" t="str">
        <f>IF(Scores!Y$15&lt;&gt;"",STDEV(Scores!Y$20:Y$319),"")</f>
        <v/>
      </c>
    </row>
    <row r="26" spans="1:45" x14ac:dyDescent="0.2">
      <c r="C26" s="34" t="str">
        <f>IF(Scores!Z$15&lt;&gt;"",CONCATENATE("vr ",Scores!Z$15),"")</f>
        <v/>
      </c>
      <c r="D26" s="34" t="str">
        <f>IF(Scores!AA$15&lt;&gt;"",CONCATENATE("vr ",Scores!AA$15),"")</f>
        <v/>
      </c>
      <c r="E26" s="34" t="str">
        <f>IF(Scores!AB$15&lt;&gt;"",CONCATENATE("vr ",Scores!AB$15),"")</f>
        <v/>
      </c>
      <c r="F26" s="34" t="str">
        <f>IF(Scores!AC$15&lt;&gt;"",CONCATENATE("vr ",Scores!AC$15),"")</f>
        <v/>
      </c>
      <c r="G26" s="34" t="str">
        <f>IF(Scores!AD$15&lt;&gt;"",CONCATENATE("vr ",Scores!AD$15),"")</f>
        <v/>
      </c>
      <c r="H26" s="34" t="str">
        <f>IF(Scores!AE$15&lt;&gt;"",CONCATENATE("vr ",Scores!AE$15),"")</f>
        <v/>
      </c>
      <c r="I26" s="34" t="str">
        <f>IF(Scores!AF$15&lt;&gt;"",CONCATENATE("vr ",Scores!AF$15),"")</f>
        <v/>
      </c>
      <c r="J26" s="34" t="str">
        <f>IF(Scores!AG$15&lt;&gt;"",CONCATENATE("vr ",Scores!AG$15),"")</f>
        <v/>
      </c>
      <c r="K26" s="34" t="str">
        <f>IF(Scores!AH$15&lt;&gt;"",CONCATENATE("vr ",Scores!AH$15),"")</f>
        <v/>
      </c>
      <c r="L26" s="34" t="str">
        <f>IF(Scores!AI$15&lt;&gt;"",CONCATENATE("vr ",Scores!AI$15),"")</f>
        <v/>
      </c>
      <c r="M26" s="34" t="str">
        <f>IF(Scores!AJ$15&lt;&gt;"",CONCATENATE("vr ",Scores!AJ$15),"")</f>
        <v/>
      </c>
      <c r="N26" s="34" t="str">
        <f>IF(Scores!AK$15&lt;&gt;"",CONCATENATE("vr ",Scores!AK$15),"")</f>
        <v/>
      </c>
      <c r="O26" s="34" t="str">
        <f>IF(Scores!AL$15&lt;&gt;"",CONCATENATE("vr ",Scores!AL$15),"")</f>
        <v/>
      </c>
      <c r="P26" s="34" t="str">
        <f>IF(Scores!AM$15&lt;&gt;"",CONCATENATE("vr ",Scores!AM$15),"")</f>
        <v/>
      </c>
      <c r="Q26" s="34" t="str">
        <f>IF(Scores!AN$15&lt;&gt;"",CONCATENATE("vr ",Scores!AN$15),"")</f>
        <v/>
      </c>
      <c r="R26" s="34" t="str">
        <f>IF(Scores!AO$15&lt;&gt;"",CONCATENATE("vr ",Scores!AO$15),"")</f>
        <v/>
      </c>
      <c r="S26" s="34" t="str">
        <f>IF(Scores!AP$15&lt;&gt;"",CONCATENATE("vr ",Scores!AP$15),"")</f>
        <v/>
      </c>
      <c r="T26" s="34" t="str">
        <f>IF(Scores!AQ$15&lt;&gt;"",CONCATENATE("vr ",Scores!AQ$15),"")</f>
        <v/>
      </c>
      <c r="U26" s="34" t="str">
        <f>IF(Scores!AR$15&lt;&gt;"",CONCATENATE("vr ",Scores!AR$15),"")</f>
        <v/>
      </c>
      <c r="V26" s="34" t="str">
        <f>IF(Scores!AS$15&lt;&gt;"",CONCATENATE("vr ",Scores!AS$15),"")</f>
        <v/>
      </c>
    </row>
    <row r="27" spans="1:45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45" x14ac:dyDescent="0.2">
      <c r="A28" s="2" t="s">
        <v>19</v>
      </c>
      <c r="C28" s="32" t="str">
        <f>IF(Scores!Z$15&lt;&gt;"",MAX(Scores!Z$20:Z$319),"")</f>
        <v/>
      </c>
      <c r="D28" s="32" t="str">
        <f>IF(Scores!AA$15&lt;&gt;"",MAX(Scores!AA$20:AA$319),"")</f>
        <v/>
      </c>
      <c r="E28" s="32" t="str">
        <f>IF(Scores!AB$15&lt;&gt;"",MAX(Scores!AB$20:AB$319),"")</f>
        <v/>
      </c>
      <c r="F28" s="32" t="str">
        <f>IF(Scores!AC$15&lt;&gt;"",MAX(Scores!AC$20:AC$319),"")</f>
        <v/>
      </c>
      <c r="G28" s="32" t="str">
        <f>IF(Scores!AD$15&lt;&gt;"",MAX(Scores!AD$20:AD$319),"")</f>
        <v/>
      </c>
      <c r="H28" s="32" t="str">
        <f>IF(Scores!AE$15&lt;&gt;"",MAX(Scores!AE$20:AE$319),"")</f>
        <v/>
      </c>
      <c r="I28" s="32" t="str">
        <f>IF(Scores!AF$15&lt;&gt;"",MAX(Scores!AF$20:AF$319),"")</f>
        <v/>
      </c>
      <c r="J28" s="32" t="str">
        <f>IF(Scores!AG$15&lt;&gt;"",MAX(Scores!AG$20:AG$319),"")</f>
        <v/>
      </c>
      <c r="K28" s="32" t="str">
        <f>IF(Scores!AH$15&lt;&gt;"",MAX(Scores!AH$20:AH$319),"")</f>
        <v/>
      </c>
      <c r="L28" s="32" t="str">
        <f>IF(Scores!AI$15&lt;&gt;"",MAX(Scores!AI$20:AI$319),"")</f>
        <v/>
      </c>
      <c r="M28" s="32" t="str">
        <f>IF(Scores!AJ$15&lt;&gt;"",MAX(Scores!AJ$20:AJ$319),"")</f>
        <v/>
      </c>
      <c r="N28" s="32" t="str">
        <f>IF(Scores!AK$15&lt;&gt;"",MAX(Scores!AK$20:AK$319),"")</f>
        <v/>
      </c>
      <c r="O28" s="32" t="str">
        <f>IF(Scores!AL$15&lt;&gt;"",MAX(Scores!AL$20:AL$319),"")</f>
        <v/>
      </c>
      <c r="P28" s="32" t="str">
        <f>IF(Scores!AM$15&lt;&gt;"",MAX(Scores!AM$20:AM$319),"")</f>
        <v/>
      </c>
      <c r="Q28" s="32" t="str">
        <f>IF(Scores!AN$15&lt;&gt;"",MAX(Scores!AN$20:AN$319),"")</f>
        <v/>
      </c>
      <c r="R28" s="32" t="str">
        <f>IF(Scores!AO$15&lt;&gt;"",MAX(Scores!AO$20:AO$319),"")</f>
        <v/>
      </c>
      <c r="S28" s="32" t="str">
        <f>IF(Scores!AP$15&lt;&gt;"",MAX(Scores!AP$20:AP$319),"")</f>
        <v/>
      </c>
      <c r="T28" s="32" t="str">
        <f>IF(Scores!AQ$15&lt;&gt;"",MAX(Scores!AQ$20:AQ$319),"")</f>
        <v/>
      </c>
      <c r="U28" s="32" t="str">
        <f>IF(Scores!AR$15&lt;&gt;"",MAX(Scores!AR$20:AR$319),"")</f>
        <v/>
      </c>
      <c r="V28" s="32" t="str">
        <f>IF(Scores!AS$15&lt;&gt;"",MAX(Scores!AS$20:AS$319),"")</f>
        <v/>
      </c>
    </row>
    <row r="29" spans="1:45" x14ac:dyDescent="0.2">
      <c r="A29" s="2" t="s">
        <v>20</v>
      </c>
      <c r="C29" s="32" t="str">
        <f>IF(Scores!Z$15&lt;&gt;"",MIN(Scores!Z$20:Z$319),"")</f>
        <v/>
      </c>
      <c r="D29" s="32" t="str">
        <f>IF(Scores!AA$15&lt;&gt;"",MIN(Scores!AA$20:AA$319),"")</f>
        <v/>
      </c>
      <c r="E29" s="32" t="str">
        <f>IF(Scores!AB$15&lt;&gt;"",MIN(Scores!AB$20:AB$319),"")</f>
        <v/>
      </c>
      <c r="F29" s="32" t="str">
        <f>IF(Scores!AC$15&lt;&gt;"",MIN(Scores!AC$20:AC$319),"")</f>
        <v/>
      </c>
      <c r="G29" s="32" t="str">
        <f>IF(Scores!AD$15&lt;&gt;"",MIN(Scores!AD$20:AD$319),"")</f>
        <v/>
      </c>
      <c r="H29" s="32" t="str">
        <f>IF(Scores!AE$15&lt;&gt;"",MIN(Scores!AE$20:AE$319),"")</f>
        <v/>
      </c>
      <c r="I29" s="32" t="str">
        <f>IF(Scores!AF$15&lt;&gt;"",MIN(Scores!AF$20:AF$319),"")</f>
        <v/>
      </c>
      <c r="J29" s="32" t="str">
        <f>IF(Scores!AG$15&lt;&gt;"",MIN(Scores!AG$20:AG$319),"")</f>
        <v/>
      </c>
      <c r="K29" s="32" t="str">
        <f>IF(Scores!AH$15&lt;&gt;"",MIN(Scores!AH$20:AH$319),"")</f>
        <v/>
      </c>
      <c r="L29" s="32" t="str">
        <f>IF(Scores!AI$15&lt;&gt;"",MIN(Scores!AI$20:AI$319),"")</f>
        <v/>
      </c>
      <c r="M29" s="32" t="str">
        <f>IF(Scores!AJ$15&lt;&gt;"",MIN(Scores!AJ$20:AJ$319),"")</f>
        <v/>
      </c>
      <c r="N29" s="32" t="str">
        <f>IF(Scores!AK$15&lt;&gt;"",MIN(Scores!AK$20:AK$319),"")</f>
        <v/>
      </c>
      <c r="O29" s="32" t="str">
        <f>IF(Scores!AL$15&lt;&gt;"",MIN(Scores!AL$20:AL$319),"")</f>
        <v/>
      </c>
      <c r="P29" s="32" t="str">
        <f>IF(Scores!AM$15&lt;&gt;"",MIN(Scores!AM$20:AM$319),"")</f>
        <v/>
      </c>
      <c r="Q29" s="32" t="str">
        <f>IF(Scores!AN$15&lt;&gt;"",MIN(Scores!AN$20:AN$319),"")</f>
        <v/>
      </c>
      <c r="R29" s="32" t="str">
        <f>IF(Scores!AO$15&lt;&gt;"",MIN(Scores!AO$20:AO$319),"")</f>
        <v/>
      </c>
      <c r="S29" s="32" t="str">
        <f>IF(Scores!AP$15&lt;&gt;"",MIN(Scores!AP$20:AP$319),"")</f>
        <v/>
      </c>
      <c r="T29" s="32" t="str">
        <f>IF(Scores!AQ$15&lt;&gt;"",MIN(Scores!AQ$20:AQ$319),"")</f>
        <v/>
      </c>
      <c r="U29" s="32" t="str">
        <f>IF(Scores!AR$15&lt;&gt;"",MIN(Scores!AR$20:AR$319),"")</f>
        <v/>
      </c>
      <c r="V29" s="32" t="str">
        <f>IF(Scores!AS$15&lt;&gt;"",MIN(Scores!AS$20:AS$319),"")</f>
        <v/>
      </c>
    </row>
    <row r="30" spans="1:45" x14ac:dyDescent="0.2">
      <c r="A30" s="2" t="s">
        <v>22</v>
      </c>
      <c r="C30" s="33" t="str">
        <f>IF(Scores!Z$15&lt;&gt;"",SUM(Scores!Z$20:Z$319)/(Scores!Z$17*Scores!$F$10),"")</f>
        <v/>
      </c>
      <c r="D30" s="33" t="str">
        <f>IF(Scores!AA$15&lt;&gt;"",SUM(Scores!AA$20:AA$319)/(Scores!AA$17*Scores!$F$10),"")</f>
        <v/>
      </c>
      <c r="E30" s="33" t="str">
        <f>IF(Scores!AB$15&lt;&gt;"",SUM(Scores!AB$20:AB$319)/(Scores!AB$17*Scores!$F$10),"")</f>
        <v/>
      </c>
      <c r="F30" s="33" t="str">
        <f>IF(Scores!AC$15&lt;&gt;"",SUM(Scores!AC$20:AC$319)/(Scores!AC$17*Scores!$F$10),"")</f>
        <v/>
      </c>
      <c r="G30" s="33" t="str">
        <f>IF(Scores!AD$15&lt;&gt;"",SUM(Scores!AD$20:AD$319)/(Scores!AD$17*Scores!$F$10),"")</f>
        <v/>
      </c>
      <c r="H30" s="33" t="str">
        <f>IF(Scores!AE$15&lt;&gt;"",SUM(Scores!AE$20:AE$319)/(Scores!AE$17*Scores!$F$10),"")</f>
        <v/>
      </c>
      <c r="I30" s="33" t="str">
        <f>IF(Scores!AF$15&lt;&gt;"",SUM(Scores!AF$20:AF$319)/(Scores!AF$17*Scores!$F$10),"")</f>
        <v/>
      </c>
      <c r="J30" s="33" t="str">
        <f>IF(Scores!AG$15&lt;&gt;"",SUM(Scores!AG$20:AG$319)/(Scores!AG$17*Scores!$F$10),"")</f>
        <v/>
      </c>
      <c r="K30" s="33" t="str">
        <f>IF(Scores!AH$15&lt;&gt;"",SUM(Scores!AH$20:AH$319)/(Scores!AH$17*Scores!$F$10),"")</f>
        <v/>
      </c>
      <c r="L30" s="33" t="str">
        <f>IF(Scores!AI$15&lt;&gt;"",SUM(Scores!AI$20:AI$319)/(Scores!AI$17*Scores!$F$10),"")</f>
        <v/>
      </c>
      <c r="M30" s="33" t="str">
        <f>IF(Scores!AJ$15&lt;&gt;"",SUM(Scores!AJ$20:AJ$319)/(Scores!AJ$17*Scores!$F$10),"")</f>
        <v/>
      </c>
      <c r="N30" s="33" t="str">
        <f>IF(Scores!AK$15&lt;&gt;"",SUM(Scores!AK$20:AK$319)/(Scores!AK$17*Scores!$F$10),"")</f>
        <v/>
      </c>
      <c r="O30" s="33" t="str">
        <f>IF(Scores!AL$15&lt;&gt;"",SUM(Scores!AL$20:AL$319)/(Scores!AL$17*Scores!$F$10),"")</f>
        <v/>
      </c>
      <c r="P30" s="33" t="str">
        <f>IF(Scores!AM$15&lt;&gt;"",SUM(Scores!AM$20:AM$319)/(Scores!AM$17*Scores!$F$10),"")</f>
        <v/>
      </c>
      <c r="Q30" s="33" t="str">
        <f>IF(Scores!AN$15&lt;&gt;"",SUM(Scores!AN$20:AN$319)/(Scores!AN$17*Scores!$F$10),"")</f>
        <v/>
      </c>
      <c r="R30" s="33" t="str">
        <f>IF(Scores!AO$15&lt;&gt;"",SUM(Scores!AO$20:AO$319)/(Scores!AO$17*Scores!$F$10),"")</f>
        <v/>
      </c>
      <c r="S30" s="33" t="str">
        <f>IF(Scores!AP$15&lt;&gt;"",SUM(Scores!AP$20:AP$319)/(Scores!AP$17*Scores!$F$10),"")</f>
        <v/>
      </c>
      <c r="T30" s="33" t="str">
        <f>IF(Scores!AQ$15&lt;&gt;"",SUM(Scores!AQ$20:AQ$319)/(Scores!AQ$17*Scores!$F$10),"")</f>
        <v/>
      </c>
      <c r="U30" s="33" t="str">
        <f>IF(Scores!AR$15&lt;&gt;"",SUM(Scores!AR$20:AR$319)/(Scores!AR$17*Scores!$F$10),"")</f>
        <v/>
      </c>
      <c r="V30" s="33" t="str">
        <f>IF(Scores!AS$15&lt;&gt;"",SUM(Scores!AS$20:AS$319)/(Scores!AS$17*Scores!$F$10),"")</f>
        <v/>
      </c>
    </row>
    <row r="31" spans="1:45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45" x14ac:dyDescent="0.2">
      <c r="A32" s="2" t="s">
        <v>24</v>
      </c>
      <c r="C32" s="33" t="str">
        <f>IF(Scores!Z$15&lt;&gt;"",CORREL(Scores!Z$20:Z$319,Scores!$B$20:$B$319),"")</f>
        <v/>
      </c>
      <c r="D32" s="33" t="str">
        <f>IF(Scores!AA$15&lt;&gt;"",CORREL(Scores!AA$20:AA$319,Scores!$B$20:$B$319),"")</f>
        <v/>
      </c>
      <c r="E32" s="33" t="str">
        <f>IF(Scores!AB$15&lt;&gt;"",CORREL(Scores!AB$20:AB$319,Scores!$B$20:$B$319),"")</f>
        <v/>
      </c>
      <c r="F32" s="33" t="str">
        <f>IF(Scores!AC$15&lt;&gt;"",CORREL(Scores!AC$20:AC$319,Scores!$B$20:$B$319),"")</f>
        <v/>
      </c>
      <c r="G32" s="33" t="str">
        <f>IF(Scores!AD$15&lt;&gt;"",CORREL(Scores!AD$20:AD$319,Scores!$B$20:$B$319),"")</f>
        <v/>
      </c>
      <c r="H32" s="33" t="str">
        <f>IF(Scores!AE$15&lt;&gt;"",CORREL(Scores!AE$20:AE$319,Scores!$B$20:$B$319),"")</f>
        <v/>
      </c>
      <c r="I32" s="33" t="str">
        <f>IF(Scores!AF$15&lt;&gt;"",CORREL(Scores!AF$20:AF$319,Scores!$B$20:$B$319),"")</f>
        <v/>
      </c>
      <c r="J32" s="33" t="str">
        <f>IF(Scores!AG$15&lt;&gt;"",CORREL(Scores!AG$20:AG$319,Scores!$B$20:$B$319),"")</f>
        <v/>
      </c>
      <c r="K32" s="33" t="str">
        <f>IF(Scores!AH$15&lt;&gt;"",CORREL(Scores!AH$20:AH$319,Scores!$B$20:$B$319),"")</f>
        <v/>
      </c>
      <c r="L32" s="33" t="str">
        <f>IF(Scores!AI$15&lt;&gt;"",CORREL(Scores!AI$20:AI$319,Scores!$B$20:$B$319),"")</f>
        <v/>
      </c>
      <c r="M32" s="33" t="str">
        <f>IF(Scores!AJ$15&lt;&gt;"",CORREL(Scores!AJ$20:AJ$319,Scores!$B$20:$B$319),"")</f>
        <v/>
      </c>
      <c r="N32" s="33" t="str">
        <f>IF(Scores!AK$15&lt;&gt;"",CORREL(Scores!AK$20:AK$319,Scores!$B$20:$B$319),"")</f>
        <v/>
      </c>
      <c r="O32" s="33" t="str">
        <f>IF(Scores!AL$15&lt;&gt;"",CORREL(Scores!AL$20:AL$319,Scores!$B$20:$B$319),"")</f>
        <v/>
      </c>
      <c r="P32" s="33" t="str">
        <f>IF(Scores!AM$15&lt;&gt;"",CORREL(Scores!AM$20:AM$319,Scores!$B$20:$B$319),"")</f>
        <v/>
      </c>
      <c r="Q32" s="33" t="str">
        <f>IF(Scores!AN$15&lt;&gt;"",CORREL(Scores!AN$20:AN$319,Scores!$B$20:$B$319),"")</f>
        <v/>
      </c>
      <c r="R32" s="33" t="str">
        <f>IF(Scores!AO$15&lt;&gt;"",CORREL(Scores!AO$20:AO$319,Scores!$B$20:$B$319),"")</f>
        <v/>
      </c>
      <c r="S32" s="33" t="str">
        <f>IF(Scores!AP$15&lt;&gt;"",CORREL(Scores!AP$20:AP$319,Scores!$B$20:$B$319),"")</f>
        <v/>
      </c>
      <c r="T32" s="33" t="str">
        <f>IF(Scores!AQ$15&lt;&gt;"",CORREL(Scores!AQ$20:AQ$319,Scores!$B$20:$B$319),"")</f>
        <v/>
      </c>
      <c r="U32" s="33" t="str">
        <f>IF(Scores!AR$15&lt;&gt;"",CORREL(Scores!AR$20:AR$319,Scores!$B$20:$B$319),"")</f>
        <v/>
      </c>
      <c r="V32" s="33" t="str">
        <f>IF(Scores!AS$15&lt;&gt;"",CORREL(Scores!AS$20:AS$319,Scores!$B$20:$B$319),"")</f>
        <v/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22" x14ac:dyDescent="0.2">
      <c r="A33" s="2" t="s">
        <v>25</v>
      </c>
      <c r="C33" s="33" t="str">
        <f>IF(Scores!Z$15&lt;&gt;"",($B21*C32-C35)/(SQRT($B20+C34-2*C35*$B21*C32)),"")</f>
        <v/>
      </c>
      <c r="D33" s="33" t="str">
        <f>IF(Scores!AA$15&lt;&gt;"",($B21*D32-D35)/(SQRT($B20+D34-2*D35*$B21*D32)),"")</f>
        <v/>
      </c>
      <c r="E33" s="33" t="str">
        <f>IF(Scores!AB$15&lt;&gt;"",($B21*E32-E35)/(SQRT($B20+E34-2*E35*$B21*E32)),"")</f>
        <v/>
      </c>
      <c r="F33" s="33" t="str">
        <f>IF(Scores!AC$15&lt;&gt;"",($B21*F32-F35)/(SQRT($B20+F34-2*F35*$B21*F32)),"")</f>
        <v/>
      </c>
      <c r="G33" s="33" t="str">
        <f>IF(Scores!AD$15&lt;&gt;"",($B21*G32-G35)/(SQRT($B20+G34-2*G35*$B21*G32)),"")</f>
        <v/>
      </c>
      <c r="H33" s="33" t="str">
        <f>IF(Scores!AE$15&lt;&gt;"",($B21*H32-H35)/(SQRT($B20+H34-2*H35*$B21*H32)),"")</f>
        <v/>
      </c>
      <c r="I33" s="33" t="str">
        <f>IF(Scores!AF$15&lt;&gt;"",($B21*I32-I35)/(SQRT($B20+I34-2*I35*$B21*I32)),"")</f>
        <v/>
      </c>
      <c r="J33" s="33" t="str">
        <f>IF(Scores!AG$15&lt;&gt;"",($B21*J32-J35)/(SQRT($B20+J34-2*J35*$B21*J32)),"")</f>
        <v/>
      </c>
      <c r="K33" s="33" t="str">
        <f>IF(Scores!AH$15&lt;&gt;"",($B21*K32-K35)/(SQRT($B20+K34-2*K35*$B21*K32)),"")</f>
        <v/>
      </c>
      <c r="L33" s="33" t="str">
        <f>IF(Scores!AI$15&lt;&gt;"",($B21*L32-L35)/(SQRT($B20+L34-2*L35*$B21*L32)),"")</f>
        <v/>
      </c>
      <c r="M33" s="33" t="str">
        <f>IF(Scores!AJ$15&lt;&gt;"",($B21*M32-M35)/(SQRT($B20+M34-2*M35*$B21*M32)),"")</f>
        <v/>
      </c>
      <c r="N33" s="33" t="str">
        <f>IF(Scores!AK$15&lt;&gt;"",($B21*N32-N35)/(SQRT($B20+N34-2*N35*$B21*N32)),"")</f>
        <v/>
      </c>
      <c r="O33" s="33" t="str">
        <f>IF(Scores!AL$15&lt;&gt;"",($B21*O32-O35)/(SQRT($B20+O34-2*O35*$B21*O32)),"")</f>
        <v/>
      </c>
      <c r="P33" s="33" t="str">
        <f>IF(Scores!AM$15&lt;&gt;"",($B21*P32-P35)/(SQRT($B20+P34-2*P35*$B21*P32)),"")</f>
        <v/>
      </c>
      <c r="Q33" s="33" t="str">
        <f>IF(Scores!AN$15&lt;&gt;"",($B21*Q32-Q35)/(SQRT($B20+Q34-2*Q35*$B21*Q32)),"")</f>
        <v/>
      </c>
      <c r="R33" s="33" t="str">
        <f>IF(Scores!AO$15&lt;&gt;"",($B21*R32-R35)/(SQRT($B20+R34-2*R35*$B21*R32)),"")</f>
        <v/>
      </c>
      <c r="S33" s="33" t="str">
        <f>IF(Scores!AP$15&lt;&gt;"",($B21*S32-S35)/(SQRT($B20+S34-2*S35*$B21*S32)),"")</f>
        <v/>
      </c>
      <c r="T33" s="33" t="str">
        <f>IF(Scores!AQ$15&lt;&gt;"",($B21*T32-T35)/(SQRT($B20+T34-2*T35*$B21*T32)),"")</f>
        <v/>
      </c>
      <c r="U33" s="33" t="str">
        <f>IF(Scores!AR$15&lt;&gt;"",($B21*U32-U35)/(SQRT($B20+U34-2*U35*$B21*U32)),"")</f>
        <v/>
      </c>
      <c r="V33" s="33" t="str">
        <f>IF(Scores!AS$15&lt;&gt;"",($B21*V32-V35)/(SQRT($B20+V34-2*V35*$B21*V32)),"")</f>
        <v/>
      </c>
    </row>
    <row r="34" spans="1:22" x14ac:dyDescent="0.2">
      <c r="A34" s="2" t="s">
        <v>23</v>
      </c>
      <c r="C34" s="33" t="str">
        <f>IF(Scores!Z$15&lt;&gt;"",VAR(Scores!Z$20:Z$319),"")</f>
        <v/>
      </c>
      <c r="D34" s="33" t="str">
        <f>IF(Scores!AA$15&lt;&gt;"",VAR(Scores!AA$20:AA$319),"")</f>
        <v/>
      </c>
      <c r="E34" s="33" t="str">
        <f>IF(Scores!AB$15&lt;&gt;"",VAR(Scores!AB$20:AB$319),"")</f>
        <v/>
      </c>
      <c r="F34" s="33" t="str">
        <f>IF(Scores!AC$15&lt;&gt;"",VAR(Scores!AC$20:AC$319),"")</f>
        <v/>
      </c>
      <c r="G34" s="33" t="str">
        <f>IF(Scores!AD$15&lt;&gt;"",VAR(Scores!AD$20:AD$319),"")</f>
        <v/>
      </c>
      <c r="H34" s="33" t="str">
        <f>IF(Scores!AE$15&lt;&gt;"",VAR(Scores!AE$20:AE$319),"")</f>
        <v/>
      </c>
      <c r="I34" s="33" t="str">
        <f>IF(Scores!AF$15&lt;&gt;"",VAR(Scores!AF$20:AF$319),"")</f>
        <v/>
      </c>
      <c r="J34" s="33" t="str">
        <f>IF(Scores!AG$15&lt;&gt;"",VAR(Scores!AG$20:AG$319),"")</f>
        <v/>
      </c>
      <c r="K34" s="33" t="str">
        <f>IF(Scores!AH$15&lt;&gt;"",VAR(Scores!AH$20:AH$319),"")</f>
        <v/>
      </c>
      <c r="L34" s="33" t="str">
        <f>IF(Scores!AI$15&lt;&gt;"",VAR(Scores!AI$20:AI$319),"")</f>
        <v/>
      </c>
      <c r="M34" s="33" t="str">
        <f>IF(Scores!AJ$15&lt;&gt;"",VAR(Scores!AJ$20:AJ$319),"")</f>
        <v/>
      </c>
      <c r="N34" s="33" t="str">
        <f>IF(Scores!AK$15&lt;&gt;"",VAR(Scores!AK$20:AK$319),"")</f>
        <v/>
      </c>
      <c r="O34" s="33" t="str">
        <f>IF(Scores!AL$15&lt;&gt;"",VAR(Scores!AL$20:AL$319),"")</f>
        <v/>
      </c>
      <c r="P34" s="33" t="str">
        <f>IF(Scores!AM$15&lt;&gt;"",VAR(Scores!AM$20:AM$319),"")</f>
        <v/>
      </c>
      <c r="Q34" s="33" t="str">
        <f>IF(Scores!AN$15&lt;&gt;"",VAR(Scores!AN$20:AN$319),"")</f>
        <v/>
      </c>
      <c r="R34" s="33" t="str">
        <f>IF(Scores!AO$15&lt;&gt;"",VAR(Scores!AO$20:AO$319),"")</f>
        <v/>
      </c>
      <c r="S34" s="33" t="str">
        <f>IF(Scores!AP$15&lt;&gt;"",VAR(Scores!AP$20:AP$319),"")</f>
        <v/>
      </c>
      <c r="T34" s="33" t="str">
        <f>IF(Scores!AQ$15&lt;&gt;"",VAR(Scores!AQ$20:AQ$319),"")</f>
        <v/>
      </c>
      <c r="U34" s="33" t="str">
        <f>IF(Scores!AR$15&lt;&gt;"",VAR(Scores!AR$20:AR$319),"")</f>
        <v/>
      </c>
      <c r="V34" s="33" t="str">
        <f>IF(Scores!AS$15&lt;&gt;"",VAR(Scores!AS$20:AS$319),"")</f>
        <v/>
      </c>
    </row>
    <row r="35" spans="1:22" x14ac:dyDescent="0.2">
      <c r="A35" s="2" t="s">
        <v>21</v>
      </c>
      <c r="C35" s="33" t="str">
        <f>IF(Scores!Z$15&lt;&gt;"",STDEV(Scores!Z$20:Z$319),"")</f>
        <v/>
      </c>
      <c r="D35" s="33" t="str">
        <f>IF(Scores!AA$15&lt;&gt;"",STDEV(Scores!AA$20:AA$319),"")</f>
        <v/>
      </c>
      <c r="E35" s="33" t="str">
        <f>IF(Scores!AB$15&lt;&gt;"",STDEV(Scores!AB$20:AB$319),"")</f>
        <v/>
      </c>
      <c r="F35" s="33" t="str">
        <f>IF(Scores!AC$15&lt;&gt;"",STDEV(Scores!AC$20:AC$319),"")</f>
        <v/>
      </c>
      <c r="G35" s="33" t="str">
        <f>IF(Scores!AD$15&lt;&gt;"",STDEV(Scores!AD$20:AD$319),"")</f>
        <v/>
      </c>
      <c r="H35" s="33" t="str">
        <f>IF(Scores!AE$15&lt;&gt;"",STDEV(Scores!AE$20:AE$319),"")</f>
        <v/>
      </c>
      <c r="I35" s="33" t="str">
        <f>IF(Scores!AF$15&lt;&gt;"",STDEV(Scores!AF$20:AF$319),"")</f>
        <v/>
      </c>
      <c r="J35" s="33" t="str">
        <f>IF(Scores!AG$15&lt;&gt;"",STDEV(Scores!AG$20:AG$319),"")</f>
        <v/>
      </c>
      <c r="K35" s="33" t="str">
        <f>IF(Scores!AH$15&lt;&gt;"",STDEV(Scores!AH$20:AH$319),"")</f>
        <v/>
      </c>
      <c r="L35" s="33" t="str">
        <f>IF(Scores!AI$15&lt;&gt;"",STDEV(Scores!AI$20:AI$319),"")</f>
        <v/>
      </c>
      <c r="M35" s="33" t="str">
        <f>IF(Scores!AJ$15&lt;&gt;"",STDEV(Scores!AJ$20:AJ$319),"")</f>
        <v/>
      </c>
      <c r="N35" s="33" t="str">
        <f>IF(Scores!AK$15&lt;&gt;"",STDEV(Scores!AK$20:AK$319),"")</f>
        <v/>
      </c>
      <c r="O35" s="33" t="str">
        <f>IF(Scores!AL$15&lt;&gt;"",STDEV(Scores!AL$20:AL$319),"")</f>
        <v/>
      </c>
      <c r="P35" s="33" t="str">
        <f>IF(Scores!AM$15&lt;&gt;"",STDEV(Scores!AM$20:AM$319),"")</f>
        <v/>
      </c>
      <c r="Q35" s="33" t="str">
        <f>IF(Scores!AN$15&lt;&gt;"",STDEV(Scores!AN$20:AN$319),"")</f>
        <v/>
      </c>
      <c r="R35" s="33" t="str">
        <f>IF(Scores!AO$15&lt;&gt;"",STDEV(Scores!AO$20:AO$319),"")</f>
        <v/>
      </c>
      <c r="S35" s="33" t="str">
        <f>IF(Scores!AP$15&lt;&gt;"",STDEV(Scores!AP$20:AP$319),"")</f>
        <v/>
      </c>
      <c r="T35" s="33" t="str">
        <f>IF(Scores!AQ$15&lt;&gt;"",STDEV(Scores!AQ$20:AQ$319),"")</f>
        <v/>
      </c>
      <c r="U35" s="33" t="str">
        <f>IF(Scores!AR$15&lt;&gt;"",STDEV(Scores!AR$20:AR$319),"")</f>
        <v/>
      </c>
      <c r="V35" s="33" t="str">
        <f>IF(Scores!AS$15&lt;&gt;"",STDEV(Scores!AS$20:AS$319),"")</f>
        <v/>
      </c>
    </row>
    <row r="36" spans="1:22" x14ac:dyDescent="0.2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9" spans="1:22" x14ac:dyDescent="0.2">
      <c r="B39" s="6" t="s">
        <v>39</v>
      </c>
      <c r="C39" s="1" t="s">
        <v>35</v>
      </c>
    </row>
    <row r="40" spans="1:22" x14ac:dyDescent="0.2">
      <c r="A40" s="6"/>
      <c r="C40" s="1" t="s">
        <v>43</v>
      </c>
    </row>
    <row r="41" spans="1:22" x14ac:dyDescent="0.2">
      <c r="C41" s="1" t="s">
        <v>38</v>
      </c>
    </row>
  </sheetData>
  <sheetProtection sheet="1" objects="1" scenarios="1"/>
  <phoneticPr fontId="0" type="noConversion"/>
  <conditionalFormatting sqref="W32:AS32">
    <cfRule type="cellIs" dxfId="14" priority="1" stopIfTrue="1" operator="lessThan">
      <formula>0.15</formula>
    </cfRule>
  </conditionalFormatting>
  <conditionalFormatting sqref="C16:V16 C30:V30">
    <cfRule type="cellIs" dxfId="13" priority="2" stopIfTrue="1" operator="between">
      <formula>0.85</formula>
      <formula>1.001</formula>
    </cfRule>
    <cfRule type="cellIs" dxfId="12" priority="3" stopIfTrue="1" operator="between">
      <formula>0</formula>
      <formula>0.25</formula>
    </cfRule>
  </conditionalFormatting>
  <conditionalFormatting sqref="C18:V18 C32:V32">
    <cfRule type="cellIs" dxfId="11" priority="4" stopIfTrue="1" operator="lessThan">
      <formula>0.1</formula>
    </cfRule>
  </conditionalFormatting>
  <conditionalFormatting sqref="C19:V19 C33:V33">
    <cfRule type="cellIs" dxfId="10" priority="5" stopIfTrue="1" operator="lessThan">
      <formula>0.1</formula>
    </cfRule>
  </conditionalFormatting>
  <pageMargins left="0.59055118110236227" right="0.59055118110236227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2"/>
  <sheetViews>
    <sheetView showGridLines="0" zoomScale="120" workbookViewId="0">
      <selection activeCell="L31" sqref="L31"/>
    </sheetView>
  </sheetViews>
  <sheetFormatPr defaultRowHeight="11.25" x14ac:dyDescent="0.2"/>
  <cols>
    <col min="1" max="1" width="5" style="1" customWidth="1"/>
    <col min="2" max="2" width="6.7109375" style="2" customWidth="1"/>
    <col min="3" max="4" width="6.7109375" style="1" customWidth="1"/>
    <col min="5" max="9" width="10.7109375" style="1" customWidth="1"/>
    <col min="10" max="10" width="8.7109375" style="1" customWidth="1"/>
    <col min="11" max="12" width="6.7109375" style="1" customWidth="1"/>
    <col min="13" max="16384" width="9.140625" style="1"/>
  </cols>
  <sheetData>
    <row r="2" spans="1:36" ht="12.75" x14ac:dyDescent="0.2">
      <c r="F2" s="29">
        <f>Scores!F5</f>
        <v>0</v>
      </c>
    </row>
    <row r="3" spans="1:36" ht="12.75" x14ac:dyDescent="0.2">
      <c r="F3" s="29">
        <f>Scores!F6</f>
        <v>0</v>
      </c>
    </row>
    <row r="4" spans="1:36" ht="12.75" x14ac:dyDescent="0.2">
      <c r="C4" s="27"/>
      <c r="D4" s="27"/>
      <c r="E4" s="27"/>
      <c r="F4" s="35">
        <f>Scores!F7</f>
        <v>0</v>
      </c>
    </row>
    <row r="5" spans="1:36" ht="12.75" x14ac:dyDescent="0.2">
      <c r="C5" s="12"/>
      <c r="D5" s="12"/>
      <c r="E5" s="12"/>
      <c r="F5" s="31">
        <f>Scores!F8</f>
        <v>0</v>
      </c>
    </row>
    <row r="7" spans="1:36" ht="12.75" x14ac:dyDescent="0.2">
      <c r="B7" s="2" t="s">
        <v>7</v>
      </c>
      <c r="C7" s="12"/>
      <c r="D7" s="36">
        <f>Scores!F10</f>
        <v>0</v>
      </c>
      <c r="F7" s="2" t="s">
        <v>14</v>
      </c>
      <c r="H7" s="75" t="e">
        <f>(Scores!$F$11/(Scores!$F$11-1))*(1-(SUM(E15:E54)/E13))</f>
        <v>#VALUE!</v>
      </c>
    </row>
    <row r="8" spans="1:36" ht="12.75" x14ac:dyDescent="0.2">
      <c r="B8" s="2" t="s">
        <v>6</v>
      </c>
      <c r="C8" s="12"/>
      <c r="D8" s="36">
        <f>Scores!F11</f>
        <v>0</v>
      </c>
      <c r="F8" s="2" t="s">
        <v>3</v>
      </c>
      <c r="H8" s="33" t="e">
        <f>SQRT(VAR(Scores!B20:B319))*(SQRT(1-H7))</f>
        <v>#DIV/0!</v>
      </c>
    </row>
    <row r="9" spans="1:36" s="8" customFormat="1" x14ac:dyDescent="0.2">
      <c r="A9" s="1"/>
      <c r="B9" s="15"/>
      <c r="E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 x14ac:dyDescent="0.2">
      <c r="E10" s="14"/>
      <c r="F10" s="12"/>
      <c r="G10" s="7"/>
    </row>
    <row r="11" spans="1:36" s="9" customFormat="1" ht="27" customHeight="1" x14ac:dyDescent="0.2">
      <c r="B11" s="34"/>
      <c r="C11" s="34" t="s">
        <v>26</v>
      </c>
      <c r="D11" s="34" t="s">
        <v>13</v>
      </c>
      <c r="E11" s="34" t="s">
        <v>23</v>
      </c>
      <c r="F11" s="37" t="s">
        <v>21</v>
      </c>
      <c r="G11" s="37" t="s">
        <v>27</v>
      </c>
      <c r="H11" s="37" t="s">
        <v>30</v>
      </c>
      <c r="I11" s="40" t="s">
        <v>31</v>
      </c>
      <c r="N11" s="10"/>
      <c r="O11" s="11"/>
      <c r="P11" s="11"/>
      <c r="Q11" s="11"/>
    </row>
    <row r="12" spans="1:36" s="9" customFormat="1" ht="6" customHeight="1" x14ac:dyDescent="0.2">
      <c r="B12" s="34"/>
      <c r="C12" s="34"/>
      <c r="D12" s="34"/>
      <c r="E12" s="34"/>
      <c r="F12" s="37"/>
      <c r="G12" s="37"/>
      <c r="H12" s="37"/>
      <c r="I12" s="40"/>
      <c r="N12" s="10"/>
      <c r="O12" s="11"/>
      <c r="P12" s="11"/>
      <c r="Q12" s="11"/>
    </row>
    <row r="13" spans="1:36" x14ac:dyDescent="0.2">
      <c r="B13" s="47" t="s">
        <v>32</v>
      </c>
      <c r="C13" s="48" t="str">
        <f>IF(Scores!F$15&lt;&gt;"",MIN(Scores!B$20:B$319),"")</f>
        <v/>
      </c>
      <c r="D13" s="48" t="str">
        <f>IF(Scores!F$15&lt;&gt;"",MAX(Scores!B$20:B$319),"")</f>
        <v/>
      </c>
      <c r="E13" s="49" t="str">
        <f>'Resultaten LS'!B20</f>
        <v/>
      </c>
      <c r="F13" s="49" t="str">
        <f>'Resultaten LS'!B21</f>
        <v/>
      </c>
      <c r="G13" s="50" t="e">
        <f>(SUM(G15:G54))/Scores!F11</f>
        <v>#DIV/0!</v>
      </c>
      <c r="H13" s="34" t="s">
        <v>50</v>
      </c>
      <c r="I13" s="34" t="s">
        <v>51</v>
      </c>
    </row>
    <row r="14" spans="1:36" s="9" customFormat="1" x14ac:dyDescent="0.2">
      <c r="B14" s="34"/>
      <c r="C14" s="34"/>
      <c r="D14" s="34"/>
      <c r="E14" s="34"/>
      <c r="F14" s="38"/>
      <c r="G14" s="37"/>
      <c r="H14" s="37"/>
      <c r="I14" s="34"/>
      <c r="N14" s="10"/>
      <c r="O14" s="11"/>
      <c r="P14" s="11"/>
      <c r="Q14" s="11"/>
    </row>
    <row r="15" spans="1:36" x14ac:dyDescent="0.2">
      <c r="B15" s="34" t="str">
        <f>IF(Scores!F$15&lt;&gt;"",CONCATENATE("vr ",Scores!F$15),"")</f>
        <v/>
      </c>
      <c r="C15" s="32" t="str">
        <f>IF(Scores!$F15&lt;&gt;"",MIN(Scores!F$20:F$319),"")</f>
        <v/>
      </c>
      <c r="D15" s="32" t="str">
        <f>IF(Scores!$F$15&lt;&gt;"",MAX(Scores!F$20:F$319),"")</f>
        <v/>
      </c>
      <c r="E15" s="33" t="str">
        <f>IF(Scores!F$15&lt;&gt;"",VAR(Scores!F$20:F$319),"")</f>
        <v/>
      </c>
      <c r="F15" s="33" t="str">
        <f>IF(Scores!F$15&lt;&gt;"",STDEV(Scores!F$20:F$319),"")</f>
        <v/>
      </c>
      <c r="G15" s="33" t="str">
        <f>IF(Scores!F$15&lt;&gt;"",SUM(Scores!F$20:F$319)/(Scores!F$17*Scores!$F$10),"")</f>
        <v/>
      </c>
      <c r="H15" s="33" t="str">
        <f>IF(Scores!F$15&lt;&gt;"",CORREL(Scores!F$20:F$319,Scores!$B$20:$B$319),"")</f>
        <v/>
      </c>
      <c r="I15" s="33" t="str">
        <f>IF(Scores!F$15&lt;&gt;"",($F$13*H15-F15)/(SQRT($E$13+E15-2*F15*$F$13*H15)),"")</f>
        <v/>
      </c>
      <c r="J15" s="4"/>
      <c r="N15" s="3"/>
      <c r="O15" s="4"/>
      <c r="P15" s="4"/>
      <c r="Q15" s="4"/>
    </row>
    <row r="16" spans="1:36" x14ac:dyDescent="0.2">
      <c r="B16" s="34" t="str">
        <f>IF(Scores!G$15&lt;&gt;"",CONCATENATE("vr ",Scores!G$15),"")</f>
        <v/>
      </c>
      <c r="C16" s="32" t="str">
        <f>IF(Scores!$G15&lt;&gt;"",MIN(Scores!G$20:G$319),"")</f>
        <v/>
      </c>
      <c r="D16" s="32" t="str">
        <f>IF(Scores!G$15&lt;&gt;"",MAX(Scores!G$20:G$319),"")</f>
        <v/>
      </c>
      <c r="E16" s="33" t="str">
        <f>IF(Scores!G$15&lt;&gt;"",VAR(Scores!G$20:G$319),"")</f>
        <v/>
      </c>
      <c r="F16" s="33" t="str">
        <f>IF(Scores!G$15&lt;&gt;"",STDEV(Scores!G$20:G$319),"")</f>
        <v/>
      </c>
      <c r="G16" s="33" t="str">
        <f>IF(Scores!G$15&lt;&gt;"",SUM(Scores!G$20:G$319)/(Scores!G$17*Scores!$F$10),"")</f>
        <v/>
      </c>
      <c r="H16" s="33" t="str">
        <f>IF(Scores!G$15&lt;&gt;"",CORREL(Scores!G$20:G$319,Scores!$B$20:$B$319),"")</f>
        <v/>
      </c>
      <c r="I16" s="33" t="str">
        <f>IF(Scores!G$15&lt;&gt;"",($F$13*H16-F16)/(SQRT($E$13+E16-2*F16*$F$13*H16)),"")</f>
        <v/>
      </c>
      <c r="J16" s="4"/>
    </row>
    <row r="17" spans="2:18" x14ac:dyDescent="0.2">
      <c r="B17" s="34" t="str">
        <f>IF(Scores!H$15&lt;&gt;"",CONCATENATE("vr ",Scores!H$15),"")</f>
        <v/>
      </c>
      <c r="C17" s="32" t="str">
        <f>IF(Scores!$H15&lt;&gt;"",MIN(Scores!H$20:H$319),"")</f>
        <v/>
      </c>
      <c r="D17" s="32" t="str">
        <f>IF(Scores!H$15&lt;&gt;"",MAX(Scores!H$20:H$319),"")</f>
        <v/>
      </c>
      <c r="E17" s="33" t="str">
        <f>IF(Scores!H$15&lt;&gt;"",VAR(Scores!H$20:H$319),"")</f>
        <v/>
      </c>
      <c r="F17" s="33" t="str">
        <f>IF(Scores!H$15&lt;&gt;"",STDEV(Scores!H$20:H$319),"")</f>
        <v/>
      </c>
      <c r="G17" s="33" t="str">
        <f>IF(Scores!H$15&lt;&gt;"",SUM(Scores!H$20:H$319)/(Scores!H$17*Scores!$F$10),"")</f>
        <v/>
      </c>
      <c r="H17" s="33" t="str">
        <f>IF(Scores!H$15&lt;&gt;"",CORREL(Scores!H$20:H$319,Scores!$B$20:$B$319),"")</f>
        <v/>
      </c>
      <c r="I17" s="33" t="str">
        <f>IF(Scores!H$15&lt;&gt;"",($F$13*H17-F17)/(SQRT($E$13+E17-2*F17*$F$13*H17)),"")</f>
        <v/>
      </c>
      <c r="J17" s="4"/>
    </row>
    <row r="18" spans="2:18" x14ac:dyDescent="0.2">
      <c r="B18" s="34" t="str">
        <f>IF(Scores!I$15&lt;&gt;"",CONCATENATE("vr ",Scores!I$15),"")</f>
        <v/>
      </c>
      <c r="C18" s="32" t="str">
        <f>IF(Scores!$I15&lt;&gt;"",MIN(Scores!I$20:I$319),"")</f>
        <v/>
      </c>
      <c r="D18" s="32" t="str">
        <f>IF(Scores!I$15&lt;&gt;"",MAX(Scores!I$20:I$319),"")</f>
        <v/>
      </c>
      <c r="E18" s="33" t="str">
        <f>IF(Scores!I$15&lt;&gt;"",VAR(Scores!I$20:I$319),"")</f>
        <v/>
      </c>
      <c r="F18" s="33" t="str">
        <f>IF(Scores!I$15&lt;&gt;"",STDEV(Scores!I$20:I$319),"")</f>
        <v/>
      </c>
      <c r="G18" s="33" t="str">
        <f>IF(Scores!I$15&lt;&gt;"",SUM(Scores!I$20:I$319)/(Scores!I$17*Scores!$F$10),"")</f>
        <v/>
      </c>
      <c r="H18" s="33" t="str">
        <f>IF(Scores!I$15&lt;&gt;"",CORREL(Scores!I$20:I$319,Scores!$B$20:$B$319),"")</f>
        <v/>
      </c>
      <c r="I18" s="33" t="str">
        <f>IF(Scores!I$15&lt;&gt;"",($F$13*H18-F18)/(SQRT($E$13+E18-2*F18*$F$13*H18)),"")</f>
        <v/>
      </c>
      <c r="J18" s="4"/>
      <c r="L18" s="6"/>
      <c r="M18" s="2"/>
      <c r="N18" s="2"/>
      <c r="O18" s="2"/>
      <c r="P18" s="2"/>
      <c r="Q18" s="2"/>
      <c r="R18" s="2"/>
    </row>
    <row r="19" spans="2:18" x14ac:dyDescent="0.2">
      <c r="B19" s="34" t="str">
        <f>IF(Scores!J$15&lt;&gt;"",CONCATENATE("vr ",Scores!J$15),"")</f>
        <v/>
      </c>
      <c r="C19" s="32" t="str">
        <f>IF(Scores!$J15&lt;&gt;"",MIN(Scores!J$20:J$319),"")</f>
        <v/>
      </c>
      <c r="D19" s="32" t="str">
        <f>IF(Scores!J$15&lt;&gt;"",MAX(Scores!J$20:J$319),"")</f>
        <v/>
      </c>
      <c r="E19" s="33" t="str">
        <f>IF(Scores!J$15&lt;&gt;"",VAR(Scores!J$20:J$319),"")</f>
        <v/>
      </c>
      <c r="F19" s="33" t="str">
        <f>IF(Scores!J$15&lt;&gt;"",STDEV(Scores!J$20:J$319),"")</f>
        <v/>
      </c>
      <c r="G19" s="33" t="str">
        <f>IF(Scores!J$15&lt;&gt;"",SUM(Scores!J$20:J$319)/(Scores!J$17*Scores!$F$10),"")</f>
        <v/>
      </c>
      <c r="H19" s="33" t="str">
        <f>IF(Scores!J$15&lt;&gt;"",CORREL(Scores!J$20:J$319,Scores!$B$20:$B$319),"")</f>
        <v/>
      </c>
      <c r="I19" s="33" t="str">
        <f>IF(Scores!J$15&lt;&gt;"",($F$13*H19-F19)/(SQRT($E$13+E19-2*F19*$F$13*H19)),"")</f>
        <v/>
      </c>
      <c r="J19" s="4"/>
      <c r="L19" s="7"/>
      <c r="P19" s="4"/>
    </row>
    <row r="20" spans="2:18" x14ac:dyDescent="0.2">
      <c r="B20" s="34" t="str">
        <f>IF(Scores!K$15&lt;&gt;"",CONCATENATE("vr ",Scores!K$15),"")</f>
        <v/>
      </c>
      <c r="C20" s="32" t="str">
        <f>IF(Scores!$K15&lt;&gt;"",MIN(Scores!K$20:K$319),"")</f>
        <v/>
      </c>
      <c r="D20" s="32" t="str">
        <f>IF(Scores!K$15&lt;&gt;"",MAX(Scores!K$20:K$319),"")</f>
        <v/>
      </c>
      <c r="E20" s="33" t="str">
        <f>IF(Scores!K$15&lt;&gt;"",VAR(Scores!K$20:K$319),"")</f>
        <v/>
      </c>
      <c r="F20" s="33" t="str">
        <f>IF(Scores!K$15&lt;&gt;"",STDEV(Scores!K$20:K$319),"")</f>
        <v/>
      </c>
      <c r="G20" s="33" t="str">
        <f>IF(Scores!K$15&lt;&gt;"",SUM(Scores!K$20:K$319)/(Scores!K$17*Scores!$F$10),"")</f>
        <v/>
      </c>
      <c r="H20" s="33" t="str">
        <f>IF(Scores!K$15&lt;&gt;"",CORREL(Scores!K$20:K$319,Scores!$B$20:$B$319),"")</f>
        <v/>
      </c>
      <c r="I20" s="33" t="str">
        <f>IF(Scores!K$15&lt;&gt;"",($F$13*H20-F20)/(SQRT($E$13+E20-2*F20*$F$13*H20)),"")</f>
        <v/>
      </c>
      <c r="J20" s="4"/>
      <c r="L20" s="6"/>
      <c r="O20" s="3"/>
      <c r="P20" s="4"/>
      <c r="Q20" s="4"/>
      <c r="R20" s="4"/>
    </row>
    <row r="21" spans="2:18" x14ac:dyDescent="0.2">
      <c r="B21" s="34" t="str">
        <f>IF(Scores!L$15&lt;&gt;"",CONCATENATE("vr ",Scores!L$15),"")</f>
        <v/>
      </c>
      <c r="C21" s="32" t="str">
        <f>IF(Scores!$L15&lt;&gt;"",MIN(Scores!L$20:L$319),"")</f>
        <v/>
      </c>
      <c r="D21" s="32" t="str">
        <f>IF(Scores!L$15&lt;&gt;"",MAX(Scores!L$20:L$319),"")</f>
        <v/>
      </c>
      <c r="E21" s="33" t="str">
        <f>IF(Scores!L$15&lt;&gt;"",VAR(Scores!L$20:L$319),"")</f>
        <v/>
      </c>
      <c r="F21" s="33" t="str">
        <f>IF(Scores!L$15&lt;&gt;"",STDEV(Scores!L$20:L$319),"")</f>
        <v/>
      </c>
      <c r="G21" s="33" t="str">
        <f>IF(Scores!L$15&lt;&gt;"",SUM(Scores!L$20:L$319)/(Scores!L$17*Scores!$F$10),"")</f>
        <v/>
      </c>
      <c r="H21" s="33" t="str">
        <f>IF(Scores!L$15&lt;&gt;"",CORREL(Scores!L$20:L$319,Scores!$B$20:$B$319),"")</f>
        <v/>
      </c>
      <c r="I21" s="33" t="str">
        <f>IF(Scores!L$15&lt;&gt;"",($F$13*H21-F21)/(SQRT($E$13+E21-2*F21*$F$13*H21)),"")</f>
        <v/>
      </c>
      <c r="J21" s="4"/>
    </row>
    <row r="22" spans="2:18" x14ac:dyDescent="0.2">
      <c r="B22" s="34" t="str">
        <f>IF(Scores!M$15&lt;&gt;"",CONCATENATE("vr ",Scores!M$15),"")</f>
        <v/>
      </c>
      <c r="C22" s="32" t="str">
        <f>IF(Scores!$M15&lt;&gt;"",MIN(Scores!M$20:M$319),"")</f>
        <v/>
      </c>
      <c r="D22" s="32" t="str">
        <f>IF(Scores!M$15&lt;&gt;"",MAX(Scores!M$20:M$319),"")</f>
        <v/>
      </c>
      <c r="E22" s="33" t="str">
        <f>IF(Scores!M$15&lt;&gt;"",VAR(Scores!M$20:M$319),"")</f>
        <v/>
      </c>
      <c r="F22" s="33" t="str">
        <f>IF(Scores!M$15&lt;&gt;"",STDEV(Scores!M$20:M$319),"")</f>
        <v/>
      </c>
      <c r="G22" s="33" t="str">
        <f>IF(Scores!M$15&lt;&gt;"",SUM(Scores!M$20:M$319)/(Scores!M$17*Scores!$F$10),"")</f>
        <v/>
      </c>
      <c r="H22" s="33" t="str">
        <f>IF(Scores!M$15&lt;&gt;"",CORREL(Scores!M$20:M$319,Scores!$B$20:$B$319),"")</f>
        <v/>
      </c>
      <c r="I22" s="33" t="str">
        <f>IF(Scores!M$15&lt;&gt;"",($F$13*H22-F22)/(SQRT($E$13+E22-2*F22*$F$13*H22)),"")</f>
        <v/>
      </c>
      <c r="J22" s="4"/>
    </row>
    <row r="23" spans="2:18" x14ac:dyDescent="0.2">
      <c r="B23" s="34" t="str">
        <f>IF(Scores!N$15&lt;&gt;"",CONCATENATE("vr ",Scores!N$15),"")</f>
        <v/>
      </c>
      <c r="C23" s="32" t="str">
        <f>IF(Scores!$N15&lt;&gt;"",MIN(Scores!N$20:N$319),"")</f>
        <v/>
      </c>
      <c r="D23" s="32" t="str">
        <f>IF(Scores!N$15&lt;&gt;"",MAX(Scores!N$20:N$319),"")</f>
        <v/>
      </c>
      <c r="E23" s="33" t="str">
        <f>IF(Scores!N$15&lt;&gt;"",VAR(Scores!N$20:N$319),"")</f>
        <v/>
      </c>
      <c r="F23" s="33" t="str">
        <f>IF(Scores!N$15&lt;&gt;"",STDEV(Scores!N$20:N$319),"")</f>
        <v/>
      </c>
      <c r="G23" s="33" t="str">
        <f>IF(Scores!N$15&lt;&gt;"",SUM(Scores!N$20:N$319)/(Scores!N$17*Scores!$F$10),"")</f>
        <v/>
      </c>
      <c r="H23" s="33" t="str">
        <f>IF(Scores!N$15&lt;&gt;"",CORREL(Scores!N$20:N$319,Scores!$B$20:$B$319),"")</f>
        <v/>
      </c>
      <c r="I23" s="33" t="str">
        <f>IF(Scores!N$15&lt;&gt;"",($F$13*H23-F23)/(SQRT($E$13+E23-2*F23*$F$13*H23)),"")</f>
        <v/>
      </c>
      <c r="J23" s="4"/>
    </row>
    <row r="24" spans="2:18" x14ac:dyDescent="0.2">
      <c r="B24" s="34" t="str">
        <f>IF(Scores!O$15&lt;&gt;"",CONCATENATE("vr ",Scores!O$15),"")</f>
        <v/>
      </c>
      <c r="C24" s="32" t="str">
        <f>IF(Scores!$O15&lt;&gt;"",MIN(Scores!O$20:O$319),"")</f>
        <v/>
      </c>
      <c r="D24" s="32" t="str">
        <f>IF(Scores!O$15&lt;&gt;"",MAX(Scores!O$20:O$319),"")</f>
        <v/>
      </c>
      <c r="E24" s="33" t="str">
        <f>IF(Scores!O$15&lt;&gt;"",VAR(Scores!O$20:O$319),"")</f>
        <v/>
      </c>
      <c r="F24" s="33" t="str">
        <f>IF(Scores!O$15&lt;&gt;"",STDEV(Scores!O$20:O$319),"")</f>
        <v/>
      </c>
      <c r="G24" s="33" t="str">
        <f>IF(Scores!O$15&lt;&gt;"",SUM(Scores!O$20:O$319)/(Scores!O$17*Scores!$F$10),"")</f>
        <v/>
      </c>
      <c r="H24" s="33" t="str">
        <f>IF(Scores!O$15&lt;&gt;"",CORREL(Scores!O$20:O$319,Scores!$B$20:$B$319),"")</f>
        <v/>
      </c>
      <c r="I24" s="33" t="str">
        <f>IF(Scores!O$15&lt;&gt;"",($F$13*H24-F24)/(SQRT($E$13+E24-2*F24*$F$13*H24)),"")</f>
        <v/>
      </c>
      <c r="J24" s="4"/>
    </row>
    <row r="25" spans="2:18" x14ac:dyDescent="0.2">
      <c r="B25" s="34" t="str">
        <f>IF(Scores!P$15&lt;&gt;"",CONCATENATE("vr ",Scores!P$15),"")</f>
        <v/>
      </c>
      <c r="C25" s="32" t="str">
        <f>IF(Scores!$P15&lt;&gt;"",MIN(Scores!P$20:P$319),"")</f>
        <v/>
      </c>
      <c r="D25" s="32" t="str">
        <f>IF(Scores!P$15&lt;&gt;"",MAX(Scores!P$20:P$319),"")</f>
        <v/>
      </c>
      <c r="E25" s="33" t="str">
        <f>IF(Scores!P$15&lt;&gt;"",VAR(Scores!P$20:P$319),"")</f>
        <v/>
      </c>
      <c r="F25" s="33" t="str">
        <f>IF(Scores!P$15&lt;&gt;"",STDEV(Scores!P$20:P$319),"")</f>
        <v/>
      </c>
      <c r="G25" s="33" t="str">
        <f>IF(Scores!P$15&lt;&gt;"",SUM(Scores!P$20:P$319)/(Scores!P$17*Scores!$F$10),"")</f>
        <v/>
      </c>
      <c r="H25" s="33" t="str">
        <f>IF(Scores!P$15&lt;&gt;"",CORREL(Scores!P$20:P$319,Scores!$B$20:$B$319),"")</f>
        <v/>
      </c>
      <c r="I25" s="33" t="str">
        <f>IF(Scores!P$15&lt;&gt;"",($F$13*H25-F25)/(SQRT($E$13+E25-2*F25*$F$13*H25)),"")</f>
        <v/>
      </c>
      <c r="J25" s="4"/>
    </row>
    <row r="26" spans="2:18" x14ac:dyDescent="0.2">
      <c r="B26" s="34" t="str">
        <f>IF(Scores!Q$15&lt;&gt;"",CONCATENATE("vr ",Scores!Q$15),"")</f>
        <v/>
      </c>
      <c r="C26" s="32" t="str">
        <f>IF(Scores!$Q15&lt;&gt;"",MIN(Scores!Q$20:Q$319),"")</f>
        <v/>
      </c>
      <c r="D26" s="32" t="str">
        <f>IF(Scores!Q$15&lt;&gt;"",MAX(Scores!Q$20:Q$319),"")</f>
        <v/>
      </c>
      <c r="E26" s="33" t="str">
        <f>IF(Scores!Q$15&lt;&gt;"",VAR(Scores!Q$20:Q$319),"")</f>
        <v/>
      </c>
      <c r="F26" s="33" t="str">
        <f>IF(Scores!Q$15&lt;&gt;"",STDEV(Scores!Q$20:Q$319),"")</f>
        <v/>
      </c>
      <c r="G26" s="33" t="str">
        <f>IF(Scores!Q$15&lt;&gt;"",SUM(Scores!Q$20:Q$319)/(Scores!Q$17*Scores!$F$10),"")</f>
        <v/>
      </c>
      <c r="H26" s="33" t="str">
        <f>IF(Scores!Q$15&lt;&gt;"",CORREL(Scores!Q$20:Q$319,Scores!$B$20:$B$319),"")</f>
        <v/>
      </c>
      <c r="I26" s="33" t="str">
        <f>IF(Scores!Q$15&lt;&gt;"",($F$13*H26-F26)/(SQRT($E$13+E26-2*F26*$F$13*H26)),"")</f>
        <v/>
      </c>
      <c r="J26" s="4"/>
    </row>
    <row r="27" spans="2:18" x14ac:dyDescent="0.2">
      <c r="B27" s="34" t="str">
        <f>IF(Scores!R$15&lt;&gt;"",CONCATENATE("vr ",Scores!R$15),"")</f>
        <v/>
      </c>
      <c r="C27" s="32" t="str">
        <f>IF(Scores!$R15&lt;&gt;"",MIN(Scores!R$20:R$319),"")</f>
        <v/>
      </c>
      <c r="D27" s="32" t="str">
        <f>IF(Scores!R$15&lt;&gt;"",MAX(Scores!R$20:R$319),"")</f>
        <v/>
      </c>
      <c r="E27" s="33" t="str">
        <f>IF(Scores!R$15&lt;&gt;"",VAR(Scores!R$20:R$319),"")</f>
        <v/>
      </c>
      <c r="F27" s="33" t="str">
        <f>IF(Scores!R$15&lt;&gt;"",STDEV(Scores!R$20:R$319),"")</f>
        <v/>
      </c>
      <c r="G27" s="33" t="str">
        <f>IF(Scores!R$15&lt;&gt;"",SUM(Scores!R$20:R$319)/(Scores!R$17*Scores!$F$10),"")</f>
        <v/>
      </c>
      <c r="H27" s="33" t="str">
        <f>IF(Scores!R$15&lt;&gt;"",CORREL(Scores!R$20:R$319,Scores!$B$20:$B$319),"")</f>
        <v/>
      </c>
      <c r="I27" s="33" t="str">
        <f>IF(Scores!R$15&lt;&gt;"",($F$13*H27-F27)/(SQRT($E$13+E27-2*F27*$F$13*H27)),"")</f>
        <v/>
      </c>
      <c r="J27" s="4"/>
    </row>
    <row r="28" spans="2:18" x14ac:dyDescent="0.2">
      <c r="B28" s="34" t="str">
        <f>IF(Scores!S$15&lt;&gt;"",CONCATENATE("vr ",Scores!S$15),"")</f>
        <v/>
      </c>
      <c r="C28" s="32" t="str">
        <f>IF(Scores!$S15&lt;&gt;"",MIN(Scores!S$20:S$319),"")</f>
        <v/>
      </c>
      <c r="D28" s="32" t="str">
        <f>IF(Scores!S$15&lt;&gt;"",MAX(Scores!S$20:S$319),"")</f>
        <v/>
      </c>
      <c r="E28" s="33" t="str">
        <f>IF(Scores!S$15&lt;&gt;"",VAR(Scores!S$20:S$319),"")</f>
        <v/>
      </c>
      <c r="F28" s="33" t="str">
        <f>IF(Scores!S$15&lt;&gt;"",STDEV(Scores!S$20:S$319),"")</f>
        <v/>
      </c>
      <c r="G28" s="33" t="str">
        <f>IF(Scores!S$15&lt;&gt;"",SUM(Scores!S$20:S$319)/(Scores!S$17*Scores!$F$10),"")</f>
        <v/>
      </c>
      <c r="H28" s="33" t="str">
        <f>IF(Scores!S$15&lt;&gt;"",CORREL(Scores!S$20:S$319,Scores!$B$20:$B$319),"")</f>
        <v/>
      </c>
      <c r="I28" s="33" t="str">
        <f>IF(Scores!S$15&lt;&gt;"",($F$13*H28-F28)/(SQRT($E$13+E28-2*F28*$F$13*H28)),"")</f>
        <v/>
      </c>
      <c r="J28" s="4"/>
    </row>
    <row r="29" spans="2:18" x14ac:dyDescent="0.2">
      <c r="B29" s="34" t="str">
        <f>IF(Scores!T$15&lt;&gt;"",CONCATENATE("vr ",Scores!T$15),"")</f>
        <v/>
      </c>
      <c r="C29" s="32" t="str">
        <f>IF(Scores!$T15&lt;&gt;"",MIN(Scores!T$20:T$319),"")</f>
        <v/>
      </c>
      <c r="D29" s="32" t="str">
        <f>IF(Scores!T$15&lt;&gt;"",MAX(Scores!T$20:T$319),"")</f>
        <v/>
      </c>
      <c r="E29" s="33" t="str">
        <f>IF(Scores!T$15&lt;&gt;"",VAR(Scores!T$20:T$319),"")</f>
        <v/>
      </c>
      <c r="F29" s="33" t="str">
        <f>IF(Scores!T$15&lt;&gt;"",STDEV(Scores!T$20:T$319),"")</f>
        <v/>
      </c>
      <c r="G29" s="33" t="str">
        <f>IF(Scores!T$15&lt;&gt;"",SUM(Scores!T$20:T$319)/(Scores!T$17*Scores!$F$10),"")</f>
        <v/>
      </c>
      <c r="H29" s="33" t="str">
        <f>IF(Scores!T$15&lt;&gt;"",CORREL(Scores!T$20:T$319,Scores!$B$20:$B$319),"")</f>
        <v/>
      </c>
      <c r="I29" s="33" t="str">
        <f>IF(Scores!T$15&lt;&gt;"",($F$13*H29-F29)/(SQRT($E$13+E29-2*F29*$F$13*H29)),"")</f>
        <v/>
      </c>
      <c r="J29" s="4"/>
    </row>
    <row r="30" spans="2:18" x14ac:dyDescent="0.2">
      <c r="B30" s="34" t="str">
        <f>IF(Scores!U$15&lt;&gt;"",CONCATENATE("vr ",Scores!U$15),"")</f>
        <v/>
      </c>
      <c r="C30" s="32" t="str">
        <f>IF(Scores!$U15&lt;&gt;"",MIN(Scores!U$20:U$319),"")</f>
        <v/>
      </c>
      <c r="D30" s="32" t="str">
        <f>IF(Scores!U$15&lt;&gt;"",MAX(Scores!U$20:U$319),"")</f>
        <v/>
      </c>
      <c r="E30" s="33" t="str">
        <f>IF(Scores!U$15&lt;&gt;"",VAR(Scores!U$20:U$319),"")</f>
        <v/>
      </c>
      <c r="F30" s="33" t="str">
        <f>IF(Scores!U$15&lt;&gt;"",STDEV(Scores!U$20:U$319),"")</f>
        <v/>
      </c>
      <c r="G30" s="33" t="str">
        <f>IF(Scores!U$15&lt;&gt;"",SUM(Scores!U$20:U$319)/(Scores!U$17*Scores!$F$10),"")</f>
        <v/>
      </c>
      <c r="H30" s="33" t="str">
        <f>IF(Scores!U$15&lt;&gt;"",CORREL(Scores!U$20:U$319,Scores!$B$20:$B$319),"")</f>
        <v/>
      </c>
      <c r="I30" s="33" t="str">
        <f>IF(Scores!U$15&lt;&gt;"",($F$13*H30-F30)/(SQRT($E$13+E30-2*F30*$F$13*H30)),"")</f>
        <v/>
      </c>
      <c r="J30" s="4"/>
    </row>
    <row r="31" spans="2:18" x14ac:dyDescent="0.2">
      <c r="B31" s="34" t="str">
        <f>IF(Scores!V$15&lt;&gt;"",CONCATENATE("vr ",Scores!V$15),"")</f>
        <v/>
      </c>
      <c r="C31" s="32" t="str">
        <f>IF(Scores!$V15&lt;&gt;"",MIN(Scores!V$20:V$319),"")</f>
        <v/>
      </c>
      <c r="D31" s="32" t="str">
        <f>IF(Scores!V$15&lt;&gt;"",MAX(Scores!V$20:V$319),"")</f>
        <v/>
      </c>
      <c r="E31" s="33" t="str">
        <f>IF(Scores!V$15&lt;&gt;"",VAR(Scores!V$20:V$319),"")</f>
        <v/>
      </c>
      <c r="F31" s="33" t="str">
        <f>IF(Scores!V$15&lt;&gt;"",STDEV(Scores!V$20:V$319),"")</f>
        <v/>
      </c>
      <c r="G31" s="33" t="str">
        <f>IF(Scores!V$15&lt;&gt;"",SUM(Scores!V$20:V$319)/(Scores!V$17*Scores!$F$10),"")</f>
        <v/>
      </c>
      <c r="H31" s="33" t="str">
        <f>IF(Scores!V$15&lt;&gt;"",CORREL(Scores!V$20:V$319,Scores!$B$20:$B$319),"")</f>
        <v/>
      </c>
      <c r="I31" s="33" t="str">
        <f>IF(Scores!V$15&lt;&gt;"",($F$13*H31-F31)/(SQRT($E$13+E31-2*F31*$F$13*H31)),"")</f>
        <v/>
      </c>
      <c r="J31" s="4"/>
    </row>
    <row r="32" spans="2:18" x14ac:dyDescent="0.2">
      <c r="B32" s="34" t="str">
        <f>IF(Scores!W$15&lt;&gt;"",CONCATENATE("vr ",Scores!W$15),"")</f>
        <v/>
      </c>
      <c r="C32" s="32" t="str">
        <f>IF(Scores!W$15&lt;&gt;"",MIN(Scores!W$20:W$319),"")</f>
        <v/>
      </c>
      <c r="D32" s="32" t="str">
        <f>IF(Scores!W$15&lt;&gt;"",MAX(Scores!W$20:W$319),"")</f>
        <v/>
      </c>
      <c r="E32" s="33" t="str">
        <f>IF(Scores!W$15&lt;&gt;"",VAR(Scores!W$20:W$319),"")</f>
        <v/>
      </c>
      <c r="F32" s="33" t="str">
        <f>IF(Scores!W$15&lt;&gt;"",STDEV(Scores!W$20:W$319),"")</f>
        <v/>
      </c>
      <c r="G32" s="33" t="str">
        <f>IF(Scores!W$15&lt;&gt;"",SUM(Scores!W$20:W$319)/(Scores!W$17*Scores!$F$10),"")</f>
        <v/>
      </c>
      <c r="H32" s="33" t="str">
        <f>IF(Scores!W$15&lt;&gt;"",CORREL(Scores!W$20:W$319,Scores!$B$20:$B$319),"")</f>
        <v/>
      </c>
      <c r="I32" s="33" t="str">
        <f>IF(Scores!W$15&lt;&gt;"",($F$13*H32-F32)/(SQRT($E$13+E32-2*F32*$F$13*H32)),"")</f>
        <v/>
      </c>
      <c r="J32" s="4"/>
    </row>
    <row r="33" spans="2:19" x14ac:dyDescent="0.2">
      <c r="B33" s="34" t="str">
        <f>IF(Scores!X$15&lt;&gt;"",CONCATENATE("vr ",Scores!X$15),"")</f>
        <v/>
      </c>
      <c r="C33" s="32" t="str">
        <f>IF(Scores!X$15&lt;&gt;"",MIN(Scores!X$20:X$319),"")</f>
        <v/>
      </c>
      <c r="D33" s="32" t="str">
        <f>IF(Scores!X$15&lt;&gt;"",MAX(Scores!X$20:X$319),"")</f>
        <v/>
      </c>
      <c r="E33" s="33" t="str">
        <f>IF(Scores!X$15&lt;&gt;"",VAR(Scores!X$20:X$319),"")</f>
        <v/>
      </c>
      <c r="F33" s="33" t="str">
        <f>IF(Scores!X$15&lt;&gt;"",STDEV(Scores!X$20:X$319),"")</f>
        <v/>
      </c>
      <c r="G33" s="33" t="str">
        <f>IF(Scores!X$15&lt;&gt;"",SUM(Scores!X$20:X$319)/(Scores!X$17*Scores!$F$10),"")</f>
        <v/>
      </c>
      <c r="H33" s="33" t="str">
        <f>IF(Scores!X$15&lt;&gt;"",CORREL(Scores!X$20:X$319,Scores!$B$20:$B$319),"")</f>
        <v/>
      </c>
      <c r="I33" s="33" t="str">
        <f>IF(Scores!X$15&lt;&gt;"",($F$13*H33-F33)/(SQRT($E$13+E33-2*F33*$F$13*H33)),"")</f>
        <v/>
      </c>
      <c r="J33" s="4"/>
    </row>
    <row r="34" spans="2:19" x14ac:dyDescent="0.2">
      <c r="B34" s="34" t="str">
        <f>IF(Scores!Y$15&lt;&gt;"",CONCATENATE("vr ",Scores!Y$15),"")</f>
        <v/>
      </c>
      <c r="C34" s="32" t="str">
        <f>IF(Scores!Y$15&lt;&gt;"",MIN(Scores!Y$20:Y$319),"")</f>
        <v/>
      </c>
      <c r="D34" s="32" t="str">
        <f>IF(Scores!Y$15&lt;&gt;"",MAX(Scores!Y$20:Y$319),"")</f>
        <v/>
      </c>
      <c r="E34" s="33" t="str">
        <f>IF(Scores!Y$15&lt;&gt;"",VAR(Scores!Y$20:Y$319),"")</f>
        <v/>
      </c>
      <c r="F34" s="33" t="str">
        <f>IF(Scores!Y$15&lt;&gt;"",STDEV(Scores!Y$20:Y$319),"")</f>
        <v/>
      </c>
      <c r="G34" s="33" t="str">
        <f>IF(Scores!Y$15&lt;&gt;"",SUM(Scores!Y$20:Y$319)/(Scores!Y$17*Scores!$F$10),"")</f>
        <v/>
      </c>
      <c r="H34" s="33" t="str">
        <f>IF(Scores!Y$15&lt;&gt;"",CORREL(Scores!Y$20:Y$319,Scores!$B$20:$B$319),"")</f>
        <v/>
      </c>
      <c r="I34" s="33" t="str">
        <f>IF(Scores!Y$15&lt;&gt;"",($F$13*H34-F34)/(SQRT($E$13+E34-2*F34*$F$13*H34)),"")</f>
        <v/>
      </c>
      <c r="J34" s="4"/>
    </row>
    <row r="35" spans="2:19" x14ac:dyDescent="0.2">
      <c r="B35" s="34" t="str">
        <f>IF(Scores!Z$15&lt;&gt;"",CONCATENATE("vr ",Scores!Z$15),"")</f>
        <v/>
      </c>
      <c r="C35" s="32" t="str">
        <f>IF(Scores!Z$15&lt;&gt;"",MIN(Scores!Z$20:Z$319),"")</f>
        <v/>
      </c>
      <c r="D35" s="32" t="str">
        <f>IF(Scores!Z$15&lt;&gt;"",MAX(Scores!Z$20:Z$319),"")</f>
        <v/>
      </c>
      <c r="E35" s="33" t="str">
        <f>IF(Scores!Z$15&lt;&gt;"",VAR(Scores!Z$20:Z$319),"")</f>
        <v/>
      </c>
      <c r="F35" s="33" t="str">
        <f>IF(Scores!Z$15&lt;&gt;"",STDEV(Scores!Z$20:Z$319),"")</f>
        <v/>
      </c>
      <c r="G35" s="33" t="str">
        <f>IF(Scores!Z$15&lt;&gt;"",SUM(Scores!Z$20:Z$319)/(Scores!Z$17*Scores!$F$10),"")</f>
        <v/>
      </c>
      <c r="H35" s="33" t="str">
        <f>IF(Scores!Z$15&lt;&gt;"",CORREL(Scores!Z$20:Z$319,Scores!$B$20:$B$319),"")</f>
        <v/>
      </c>
      <c r="I35" s="33" t="str">
        <f>IF(Scores!Z$15&lt;&gt;"",($F$13*H35-F35)/(SQRT($E$13+E35-2*F35*$F$13*H35)),"")</f>
        <v/>
      </c>
      <c r="J35" s="4"/>
    </row>
    <row r="36" spans="2:19" x14ac:dyDescent="0.2">
      <c r="B36" s="34" t="str">
        <f>IF(Scores!AA$15&lt;&gt;"",CONCATENATE("vr ",Scores!AA$15),"")</f>
        <v/>
      </c>
      <c r="C36" s="32" t="str">
        <f>IF(Scores!AA$15&lt;&gt;"",MIN(Scores!AA$20:AA$319),"")</f>
        <v/>
      </c>
      <c r="D36" s="32" t="str">
        <f>IF(Scores!AA$15&lt;&gt;"",MAX(Scores!AA$20:AA$319),"")</f>
        <v/>
      </c>
      <c r="E36" s="33" t="str">
        <f>IF(Scores!AA$15&lt;&gt;"",VAR(Scores!AA$20:AA$319),"")</f>
        <v/>
      </c>
      <c r="F36" s="33" t="str">
        <f>IF(Scores!AA$15&lt;&gt;"",STDEV(Scores!AA$20:AA$319),"")</f>
        <v/>
      </c>
      <c r="G36" s="33" t="str">
        <f>IF(Scores!AA$15&lt;&gt;"",SUM(Scores!AA$20:AA$319)/(Scores!AA$17*Scores!$F$10),"")</f>
        <v/>
      </c>
      <c r="H36" s="33" t="str">
        <f>IF(Scores!AA$15&lt;&gt;"",CORREL(Scores!AA$20:AA$319,Scores!$B$20:$B$319),"")</f>
        <v/>
      </c>
      <c r="I36" s="33" t="str">
        <f>IF(Scores!AA$15&lt;&gt;"",($F$13*H36-F36)/(SQRT($E$13+E36-2*F36*$F$13*H36)),"")</f>
        <v/>
      </c>
      <c r="J36" s="4"/>
    </row>
    <row r="37" spans="2:19" x14ac:dyDescent="0.2">
      <c r="B37" s="34" t="str">
        <f>IF(Scores!AB$15&lt;&gt;"",CONCATENATE("vr ",Scores!AB$15),"")</f>
        <v/>
      </c>
      <c r="C37" s="32" t="str">
        <f>IF(Scores!AB$15&lt;&gt;"",MIN(Scores!AB$20:AB$319),"")</f>
        <v/>
      </c>
      <c r="D37" s="32" t="str">
        <f>IF(Scores!AB$15&lt;&gt;"",MAX(Scores!AB$20:AB$319),"")</f>
        <v/>
      </c>
      <c r="E37" s="33" t="str">
        <f>IF(Scores!AB$15&lt;&gt;"",VAR(Scores!AB$20:AB$319),"")</f>
        <v/>
      </c>
      <c r="F37" s="33" t="str">
        <f>IF(Scores!AB$15&lt;&gt;"",STDEV(Scores!AB$20:AB$319),"")</f>
        <v/>
      </c>
      <c r="G37" s="33" t="str">
        <f>IF(Scores!AB$15&lt;&gt;"",SUM(Scores!AB$20:AB$319)/(Scores!AB$17*Scores!$F$10),"")</f>
        <v/>
      </c>
      <c r="H37" s="33" t="str">
        <f>IF(Scores!AB$15&lt;&gt;"",CORREL(Scores!AB$20:AB$319,Scores!$B$20:$B$319),"")</f>
        <v/>
      </c>
      <c r="I37" s="33" t="str">
        <f>IF(Scores!AB$15&lt;&gt;"",($F$13*H37-F37)/(SQRT($E$13+E37-2*F37*$F$13*H37)),"")</f>
        <v/>
      </c>
      <c r="J37" s="4"/>
    </row>
    <row r="38" spans="2:19" x14ac:dyDescent="0.2">
      <c r="B38" s="34" t="str">
        <f>IF(Scores!AC$15&lt;&gt;"",CONCATENATE("vr ",Scores!AC$15),"")</f>
        <v/>
      </c>
      <c r="C38" s="32" t="str">
        <f>IF(Scores!AC$15&lt;&gt;"",MIN(Scores!AC$20:AC$319),"")</f>
        <v/>
      </c>
      <c r="D38" s="32" t="str">
        <f>IF(Scores!AC$15&lt;&gt;"",MAX(Scores!AC$20:AC$319),"")</f>
        <v/>
      </c>
      <c r="E38" s="33" t="str">
        <f>IF(Scores!AC$15&lt;&gt;"",VAR(Scores!AC$20:AC$319),"")</f>
        <v/>
      </c>
      <c r="F38" s="33" t="str">
        <f>IF(Scores!AC$15&lt;&gt;"",STDEV(Scores!AC$20:AC$319),"")</f>
        <v/>
      </c>
      <c r="G38" s="33" t="str">
        <f>IF(Scores!AC$15&lt;&gt;"",SUM(Scores!AC$20:AC$319)/(Scores!AC$17*Scores!$F$10),"")</f>
        <v/>
      </c>
      <c r="H38" s="33" t="str">
        <f>IF(Scores!AC$15&lt;&gt;"",CORREL(Scores!AC$20:AC$319,Scores!$B$20:$B$319),"")</f>
        <v/>
      </c>
      <c r="I38" s="33" t="str">
        <f>IF(Scores!AC$15&lt;&gt;"",($F$13*H38-F38)/(SQRT($E$13+E38-2*F38*$F$13*H38)),"")</f>
        <v/>
      </c>
      <c r="J38" s="4"/>
    </row>
    <row r="39" spans="2:19" x14ac:dyDescent="0.2">
      <c r="B39" s="34" t="str">
        <f>IF(Scores!AD$15&lt;&gt;"",CONCATENATE("vr ",Scores!AD$15),"")</f>
        <v/>
      </c>
      <c r="C39" s="32" t="str">
        <f>IF(Scores!AD$15&lt;&gt;"",MIN(Scores!AD$20:AD$319),"")</f>
        <v/>
      </c>
      <c r="D39" s="32" t="str">
        <f>IF(Scores!AD$15&lt;&gt;"",MAX(Scores!AD$20:AD$319),"")</f>
        <v/>
      </c>
      <c r="E39" s="33" t="str">
        <f>IF(Scores!AD$15&lt;&gt;"",VAR(Scores!AD$20:AD$319),"")</f>
        <v/>
      </c>
      <c r="F39" s="33" t="str">
        <f>IF(Scores!AD$15&lt;&gt;"",STDEV(Scores!AD$20:AD$319),"")</f>
        <v/>
      </c>
      <c r="G39" s="33" t="str">
        <f>IF(Scores!AD$15&lt;&gt;"",SUM(Scores!AD$20:AD$319)/(Scores!AD$17*Scores!$F$10),"")</f>
        <v/>
      </c>
      <c r="H39" s="33" t="str">
        <f>IF(Scores!AD$15&lt;&gt;"",CORREL(Scores!AD$20:AD$319,Scores!$B$20:$B$319),"")</f>
        <v/>
      </c>
      <c r="I39" s="33" t="str">
        <f>IF(Scores!AD$15&lt;&gt;"",($F$13*H39-F39)/(SQRT($E$13+E39-2*F39*$F$13*H39)),"")</f>
        <v/>
      </c>
      <c r="J39" s="4"/>
    </row>
    <row r="40" spans="2:19" x14ac:dyDescent="0.2">
      <c r="B40" s="34" t="str">
        <f>IF(Scores!AE$15&lt;&gt;"",CONCATENATE("vr ",Scores!AE$15),"")</f>
        <v/>
      </c>
      <c r="C40" s="32" t="str">
        <f>IF(Scores!AE$15&lt;&gt;"",MIN(Scores!AE$20:AE$319),"")</f>
        <v/>
      </c>
      <c r="D40" s="32" t="str">
        <f>IF(Scores!AE$15&lt;&gt;"",MAX(Scores!AE$20:AE$319),"")</f>
        <v/>
      </c>
      <c r="E40" s="33" t="str">
        <f>IF(Scores!AE$15&lt;&gt;"",VAR(Scores!AE$20:AE$319),"")</f>
        <v/>
      </c>
      <c r="F40" s="33" t="str">
        <f>IF(Scores!AE$15&lt;&gt;"",STDEV(Scores!AE$20:AE$319),"")</f>
        <v/>
      </c>
      <c r="G40" s="33" t="str">
        <f>IF(Scores!AE$15&lt;&gt;"",SUM(Scores!AE$20:AE$319)/(Scores!AE$17*Scores!$F$10),"")</f>
        <v/>
      </c>
      <c r="H40" s="33" t="str">
        <f>IF(Scores!AE$15&lt;&gt;"",CORREL(Scores!AE$20:AE$319,Scores!$B$20:$B$319),"")</f>
        <v/>
      </c>
      <c r="I40" s="33" t="str">
        <f>IF(Scores!AE$15&lt;&gt;"",($F$13*H40-F40)/(SQRT($E$13+E40-2*F40*$F$13*H40)),"")</f>
        <v/>
      </c>
      <c r="J40" s="4"/>
    </row>
    <row r="41" spans="2:19" x14ac:dyDescent="0.2">
      <c r="B41" s="34" t="str">
        <f>IF(Scores!AF$15&lt;&gt;"",CONCATENATE("vr ",Scores!AF$15),"")</f>
        <v/>
      </c>
      <c r="C41" s="32" t="str">
        <f>IF(Scores!AF$15&lt;&gt;"",MIN(Scores!AF$20:AF$319),"")</f>
        <v/>
      </c>
      <c r="D41" s="32" t="str">
        <f>IF(Scores!AF$15&lt;&gt;"",MAX(Scores!AF$20:AF$319),"")</f>
        <v/>
      </c>
      <c r="E41" s="33" t="str">
        <f>IF(Scores!AF$15&lt;&gt;"",VAR(Scores!AF$20:AF$319),"")</f>
        <v/>
      </c>
      <c r="F41" s="33" t="str">
        <f>IF(Scores!AF$15&lt;&gt;"",STDEV(Scores!AF$20:AF$319),"")</f>
        <v/>
      </c>
      <c r="G41" s="33" t="str">
        <f>IF(Scores!AF$15&lt;&gt;"",SUM(Scores!AF$20:AF$319)/(Scores!AF$17*Scores!$F$10),"")</f>
        <v/>
      </c>
      <c r="H41" s="33" t="str">
        <f>IF(Scores!AF$15&lt;&gt;"",CORREL(Scores!AF$20:AF$319,Scores!$B$20:$B$319),"")</f>
        <v/>
      </c>
      <c r="I41" s="33" t="str">
        <f>IF(Scores!AF$15&lt;&gt;"",($F$13*H41-F41)/(SQRT($E$13+E41-2*F41*$F$13*H41)),"")</f>
        <v/>
      </c>
      <c r="J41" s="4"/>
    </row>
    <row r="42" spans="2:19" x14ac:dyDescent="0.2">
      <c r="B42" s="34" t="str">
        <f>IF(Scores!AG$15&lt;&gt;"",CONCATENATE("vr ",Scores!AG$15),"")</f>
        <v/>
      </c>
      <c r="C42" s="32" t="str">
        <f>IF(Scores!AG$15&lt;&gt;"",MIN(Scores!AG$20:AG$319),"")</f>
        <v/>
      </c>
      <c r="D42" s="32" t="str">
        <f>IF(Scores!AG$15&lt;&gt;"",MAX(Scores!AG$20:AG$319),"")</f>
        <v/>
      </c>
      <c r="E42" s="33" t="str">
        <f>IF(Scores!AG$15&lt;&gt;"",VAR(Scores!AG$20:AG$319),"")</f>
        <v/>
      </c>
      <c r="F42" s="33" t="str">
        <f>IF(Scores!AG$15&lt;&gt;"",STDEV(Scores!AG$20:AG$319),"")</f>
        <v/>
      </c>
      <c r="G42" s="33" t="str">
        <f>IF(Scores!AG$15&lt;&gt;"",SUM(Scores!AG$20:AG$319)/(Scores!AG$17*Scores!$F$10),"")</f>
        <v/>
      </c>
      <c r="H42" s="33" t="str">
        <f>IF(Scores!AG$15&lt;&gt;"",CORREL(Scores!AG$20:AG$319,Scores!$B$20:$B$319),"")</f>
        <v/>
      </c>
      <c r="I42" s="33" t="str">
        <f>IF(Scores!AG$15&lt;&gt;"",($F$13*H42-F42)/(SQRT($E$13+E42-2*F42*$F$13*H42)),"")</f>
        <v/>
      </c>
      <c r="J42" s="4"/>
    </row>
    <row r="43" spans="2:19" x14ac:dyDescent="0.2">
      <c r="B43" s="34" t="str">
        <f>IF(Scores!AH$15&lt;&gt;"",CONCATENATE("vr ",Scores!AH$15),"")</f>
        <v/>
      </c>
      <c r="C43" s="32" t="str">
        <f>IF(Scores!AH$15&lt;&gt;"",MIN(Scores!AH$20:AH$319),"")</f>
        <v/>
      </c>
      <c r="D43" s="32" t="str">
        <f>IF(Scores!AH$15&lt;&gt;"",MAX(Scores!AH$20:AH$319),"")</f>
        <v/>
      </c>
      <c r="E43" s="33" t="str">
        <f>IF(Scores!AH$15&lt;&gt;"",VAR(Scores!AH$20:AH$319),"")</f>
        <v/>
      </c>
      <c r="F43" s="33" t="str">
        <f>IF(Scores!AH$15&lt;&gt;"",STDEV(Scores!AH$20:AH$319),"")</f>
        <v/>
      </c>
      <c r="G43" s="33" t="str">
        <f>IF(Scores!AH$15&lt;&gt;"",SUM(Scores!AH$20:AH$319)/(Scores!AH$17*Scores!$F$10),"")</f>
        <v/>
      </c>
      <c r="H43" s="33" t="str">
        <f>IF(Scores!AH$15&lt;&gt;"",CORREL(Scores!AH$20:AH$319,Scores!$B$20:$B$319),"")</f>
        <v/>
      </c>
      <c r="I43" s="33" t="str">
        <f>IF(Scores!AH$15&lt;&gt;"",($F$13*H43-F43)/(SQRT($E$13+E43-2*F43*$F$13*H43)),"")</f>
        <v/>
      </c>
      <c r="J43" s="4"/>
    </row>
    <row r="44" spans="2:19" x14ac:dyDescent="0.2">
      <c r="B44" s="34" t="str">
        <f>IF(Scores!AI$15&lt;&gt;"",CONCATENATE("vr ",Scores!AI$15),"")</f>
        <v/>
      </c>
      <c r="C44" s="32" t="str">
        <f>IF(Scores!AI$15&lt;&gt;"",MIN(Scores!AI$20:AI$319),"")</f>
        <v/>
      </c>
      <c r="D44" s="32" t="str">
        <f>IF(Scores!AI$15&lt;&gt;"",MAX(Scores!AI$20:AI$319),"")</f>
        <v/>
      </c>
      <c r="E44" s="33" t="str">
        <f>IF(Scores!AI$15&lt;&gt;"",VAR(Scores!AI$20:AI$319),"")</f>
        <v/>
      </c>
      <c r="F44" s="33" t="str">
        <f>IF(Scores!AI$15&lt;&gt;"",STDEV(Scores!AI$20:AI$319),"")</f>
        <v/>
      </c>
      <c r="G44" s="33" t="str">
        <f>IF(Scores!AI$15&lt;&gt;"",SUM(Scores!AI$20:AI$319)/(Scores!AI$17*Scores!$F$10),"")</f>
        <v/>
      </c>
      <c r="H44" s="33" t="str">
        <f>IF(Scores!AI$15&lt;&gt;"",CORREL(Scores!AI$20:AI$319,Scores!$B$20:$B$319),"")</f>
        <v/>
      </c>
      <c r="I44" s="33" t="str">
        <f>IF(Scores!AI$15&lt;&gt;"",($F$13*H44-F44)/(SQRT($E$13+E44-2*F44*$F$13*H44)),"")</f>
        <v/>
      </c>
      <c r="J44" s="4"/>
    </row>
    <row r="45" spans="2:19" x14ac:dyDescent="0.2">
      <c r="B45" s="34" t="str">
        <f>IF(Scores!AJ$15&lt;&gt;"",CONCATENATE("vr ",Scores!AJ$15),"")</f>
        <v/>
      </c>
      <c r="C45" s="32" t="str">
        <f>IF(Scores!AJ$15&lt;&gt;"",MIN(Scores!AJ$20:AJ$319),"")</f>
        <v/>
      </c>
      <c r="D45" s="32" t="str">
        <f>IF(Scores!AJ$15&lt;&gt;"",MAX(Scores!AJ$20:AJ$319),"")</f>
        <v/>
      </c>
      <c r="E45" s="33" t="str">
        <f>IF(Scores!AJ$15&lt;&gt;"",VAR(Scores!AJ$20:AJ$319),"")</f>
        <v/>
      </c>
      <c r="F45" s="33" t="str">
        <f>IF(Scores!AJ$15&lt;&gt;"",STDEV(Scores!AJ$20:AJ$319),"")</f>
        <v/>
      </c>
      <c r="G45" s="33" t="str">
        <f>IF(Scores!AJ$15&lt;&gt;"",SUM(Scores!AJ$20:AJ$319)/(Scores!AJ$17*Scores!$F$10),"")</f>
        <v/>
      </c>
      <c r="H45" s="33" t="str">
        <f>IF(Scores!AJ$15&lt;&gt;"",CORREL(Scores!AJ$20:AJ$319,Scores!$B$20:$B$319),"")</f>
        <v/>
      </c>
      <c r="I45" s="33" t="str">
        <f>IF(Scores!AJ$15&lt;&gt;"",($F$13*H45-F45)/(SQRT($E$13+E45-2*F45*$F$13*H45)),"")</f>
        <v/>
      </c>
      <c r="J45" s="4"/>
      <c r="L45" s="32"/>
      <c r="M45" s="32"/>
      <c r="N45" s="33"/>
      <c r="O45" s="33"/>
      <c r="P45" s="33"/>
      <c r="Q45" s="33"/>
      <c r="R45" s="33"/>
      <c r="S45" s="33"/>
    </row>
    <row r="46" spans="2:19" x14ac:dyDescent="0.2">
      <c r="B46" s="34" t="str">
        <f>IF(Scores!AK$15&lt;&gt;"",CONCATENATE("vr ",Scores!AK$15),"")</f>
        <v/>
      </c>
      <c r="C46" s="32" t="str">
        <f>IF(Scores!AK$15&lt;&gt;"",MIN(Scores!AK$20:AK$319),"")</f>
        <v/>
      </c>
      <c r="D46" s="32" t="str">
        <f>IF(Scores!AK$15&lt;&gt;"",MAX(Scores!AK$20:AK$319),"")</f>
        <v/>
      </c>
      <c r="E46" s="33" t="str">
        <f>IF(Scores!AK$15&lt;&gt;"",VAR(Scores!AK$20:AK$319),"")</f>
        <v/>
      </c>
      <c r="F46" s="33" t="str">
        <f>IF(Scores!AK$15&lt;&gt;"",STDEV(Scores!AK$20:AK$319),"")</f>
        <v/>
      </c>
      <c r="G46" s="33" t="str">
        <f>IF(Scores!AK$15&lt;&gt;"",SUM(Scores!AK$20:AK$319)/(Scores!AK$17*Scores!$F$10),"")</f>
        <v/>
      </c>
      <c r="H46" s="33" t="str">
        <f>IF(Scores!AK$15&lt;&gt;"",CORREL(Scores!AK$20:AK$319,Scores!$B$20:$B$319),"")</f>
        <v/>
      </c>
      <c r="I46" s="33" t="str">
        <f>IF(Scores!AK$15&lt;&gt;"",($F$13*H46-F46)/(SQRT($E$13+E46-2*F46*$F$13*H46)),"")</f>
        <v/>
      </c>
      <c r="J46" s="4"/>
    </row>
    <row r="47" spans="2:19" x14ac:dyDescent="0.2">
      <c r="B47" s="34" t="str">
        <f>IF(Scores!AL$15&lt;&gt;"",CONCATENATE("vr ",Scores!AL$15),"")</f>
        <v/>
      </c>
      <c r="C47" s="32" t="str">
        <f>IF(Scores!AL$15&lt;&gt;"",MIN(Scores!AL$20:AL$319),"")</f>
        <v/>
      </c>
      <c r="D47" s="32" t="str">
        <f>IF(Scores!AL$15&lt;&gt;"",MAX(Scores!AL$20:AL$319),"")</f>
        <v/>
      </c>
      <c r="E47" s="33" t="str">
        <f>IF(Scores!AL$15&lt;&gt;"",VAR(Scores!AL$20:AL$319),"")</f>
        <v/>
      </c>
      <c r="F47" s="33" t="str">
        <f>IF(Scores!AL$15&lt;&gt;"",STDEV(Scores!AL$20:AL$319),"")</f>
        <v/>
      </c>
      <c r="G47" s="33" t="str">
        <f>IF(Scores!AL$15&lt;&gt;"",SUM(Scores!AL$20:AL$319)/(Scores!AL$17*Scores!$F$10),"")</f>
        <v/>
      </c>
      <c r="H47" s="33" t="str">
        <f>IF(Scores!AL$15&lt;&gt;"",CORREL(Scores!AL$20:AL$319,Scores!$B$20:$B$319),"")</f>
        <v/>
      </c>
      <c r="I47" s="33" t="str">
        <f>IF(Scores!AL$15&lt;&gt;"",($F$13*H47-F47)/(SQRT($E$13+E47-2*F47*$F$13*H47)),"")</f>
        <v/>
      </c>
      <c r="J47" s="4"/>
    </row>
    <row r="48" spans="2:19" x14ac:dyDescent="0.2">
      <c r="B48" s="34" t="str">
        <f>IF(Scores!AM$15&lt;&gt;"",CONCATENATE("vr ",Scores!AM$15),"")</f>
        <v/>
      </c>
      <c r="C48" s="32" t="str">
        <f>IF(Scores!AM$15&lt;&gt;"",MIN(Scores!AM$20:AM$319),"")</f>
        <v/>
      </c>
      <c r="D48" s="32" t="str">
        <f>IF(Scores!AM$15&lt;&gt;"",MAX(Scores!AM$20:AM$319),"")</f>
        <v/>
      </c>
      <c r="E48" s="33" t="str">
        <f>IF(Scores!AM$15&lt;&gt;"",VAR(Scores!AM$20:AM$319),"")</f>
        <v/>
      </c>
      <c r="F48" s="33" t="str">
        <f>IF(Scores!AM$15&lt;&gt;"",STDEV(Scores!AM$20:AM$319),"")</f>
        <v/>
      </c>
      <c r="G48" s="33" t="str">
        <f>IF(Scores!AM$15&lt;&gt;"",SUM(Scores!AM$20:AM$319)/(Scores!AM$17*Scores!$F$10),"")</f>
        <v/>
      </c>
      <c r="H48" s="33" t="str">
        <f>IF(Scores!AM$15&lt;&gt;"",CORREL(Scores!AM$20:AM$319,Scores!$B$20:$B$319),"")</f>
        <v/>
      </c>
      <c r="I48" s="33" t="str">
        <f>IF(Scores!AM$15&lt;&gt;"",($F$13*H48-F48)/(SQRT($E$13+E48-2*F48*$F$13*H48)),"")</f>
        <v/>
      </c>
      <c r="J48" s="4"/>
    </row>
    <row r="49" spans="2:10" x14ac:dyDescent="0.2">
      <c r="B49" s="34" t="str">
        <f>IF(Scores!AN$15&lt;&gt;"",CONCATENATE("vr ",Scores!AN$15),"")</f>
        <v/>
      </c>
      <c r="C49" s="32" t="str">
        <f>IF(Scores!AN$15&lt;&gt;"",MIN(Scores!AN$20:AN$319),"")</f>
        <v/>
      </c>
      <c r="D49" s="32" t="str">
        <f>IF(Scores!AN$15&lt;&gt;"",MAX(Scores!AN$20:AN$319),"")</f>
        <v/>
      </c>
      <c r="E49" s="33" t="str">
        <f>IF(Scores!AN$15&lt;&gt;"",VAR(Scores!AN$20:AN$319),"")</f>
        <v/>
      </c>
      <c r="F49" s="33" t="str">
        <f>IF(Scores!AN$15&lt;&gt;"",STDEV(Scores!AN$20:AN$319),"")</f>
        <v/>
      </c>
      <c r="G49" s="33" t="str">
        <f>IF(Scores!AN$15&lt;&gt;"",SUM(Scores!AN$20:AN$319)/(Scores!AN$17*Scores!$F$10),"")</f>
        <v/>
      </c>
      <c r="H49" s="33" t="str">
        <f>IF(Scores!AN$15&lt;&gt;"",CORREL(Scores!AN$20:AN$319,Scores!$B$20:$B$319),"")</f>
        <v/>
      </c>
      <c r="I49" s="33" t="str">
        <f>IF(Scores!AN$15&lt;&gt;"",($F$13*H49-F49)/(SQRT($E$13+E49-2*F49*$F$13*H49)),"")</f>
        <v/>
      </c>
      <c r="J49" s="4"/>
    </row>
    <row r="50" spans="2:10" x14ac:dyDescent="0.2">
      <c r="B50" s="34" t="str">
        <f>IF(Scores!AO$15&lt;&gt;"",CONCATENATE("vr ",Scores!AO$15),"")</f>
        <v/>
      </c>
      <c r="C50" s="32" t="str">
        <f>IF(Scores!AO$15&lt;&gt;"",MIN(Scores!AO$20:AO$319),"")</f>
        <v/>
      </c>
      <c r="D50" s="32" t="str">
        <f>IF(Scores!AO$15&lt;&gt;"",MAX(Scores!AO$20:AO$319),"")</f>
        <v/>
      </c>
      <c r="E50" s="33" t="str">
        <f>IF(Scores!AO$15&lt;&gt;"",VAR(Scores!AO$20:AO$319),"")</f>
        <v/>
      </c>
      <c r="F50" s="33" t="str">
        <f>IF(Scores!AO$15&lt;&gt;"",STDEV(Scores!AO$20:AO$319),"")</f>
        <v/>
      </c>
      <c r="G50" s="33" t="str">
        <f>IF(Scores!AO$15&lt;&gt;"",SUM(Scores!AO$20:AO$319)/(Scores!AO$17*Scores!$F$10),"")</f>
        <v/>
      </c>
      <c r="H50" s="33" t="str">
        <f>IF(Scores!AO$15&lt;&gt;"",CORREL(Scores!AO$20:AO$319,Scores!$B$20:$B$319),"")</f>
        <v/>
      </c>
      <c r="I50" s="33" t="str">
        <f>IF(Scores!AO$15&lt;&gt;"",($F$13*H50-F50)/(SQRT($E$13+E50-2*F50*$F$13*H50)),"")</f>
        <v/>
      </c>
      <c r="J50" s="4"/>
    </row>
    <row r="51" spans="2:10" x14ac:dyDescent="0.2">
      <c r="B51" s="34" t="str">
        <f>IF(Scores!AP$15&lt;&gt;"",CONCATENATE("vr ",Scores!AP$15),"")</f>
        <v/>
      </c>
      <c r="C51" s="32" t="str">
        <f>IF(Scores!AP$15&lt;&gt;"",MIN(Scores!AP$20:AP$319),"")</f>
        <v/>
      </c>
      <c r="D51" s="32" t="str">
        <f>IF(Scores!AP$15&lt;&gt;"",MAX(Scores!AP$20:AP$319),"")</f>
        <v/>
      </c>
      <c r="E51" s="33" t="str">
        <f>IF(Scores!AP$15&lt;&gt;"",VAR(Scores!AP$20:AP$319),"")</f>
        <v/>
      </c>
      <c r="F51" s="33" t="str">
        <f>IF(Scores!AP$15&lt;&gt;"",STDEV(Scores!AP$20:AP$319),"")</f>
        <v/>
      </c>
      <c r="G51" s="33" t="str">
        <f>IF(Scores!AP$15&lt;&gt;"",SUM(Scores!AP$20:AP$319)/(Scores!AP$17*Scores!$F$10),"")</f>
        <v/>
      </c>
      <c r="H51" s="33" t="str">
        <f>IF(Scores!AP$15&lt;&gt;"",CORREL(Scores!AP$20:AP$319,Scores!$B$20:$B$319),"")</f>
        <v/>
      </c>
      <c r="I51" s="33" t="str">
        <f>IF(Scores!AP$15&lt;&gt;"",($F$13*H51-F51)/(SQRT($E$13+E51-2*F51*$F$13*H51)),"")</f>
        <v/>
      </c>
      <c r="J51" s="4"/>
    </row>
    <row r="52" spans="2:10" x14ac:dyDescent="0.2">
      <c r="B52" s="34" t="str">
        <f>IF(Scores!AQ$15&lt;&gt;"",CONCATENATE("vr ",Scores!AQ$15),"")</f>
        <v/>
      </c>
      <c r="C52" s="32" t="str">
        <f>IF(Scores!AQ$15&lt;&gt;"",MIN(Scores!AQ$20:AQ$319),"")</f>
        <v/>
      </c>
      <c r="D52" s="32" t="str">
        <f>IF(Scores!AQ$15&lt;&gt;"",MAX(Scores!AQ$20:AQ$319),"")</f>
        <v/>
      </c>
      <c r="E52" s="33" t="str">
        <f>IF(Scores!AQ$15&lt;&gt;"",VAR(Scores!AQ$20:AQ$319),"")</f>
        <v/>
      </c>
      <c r="F52" s="33" t="str">
        <f>IF(Scores!AQ$15&lt;&gt;"",STDEV(Scores!AQ$20:AQ$319),"")</f>
        <v/>
      </c>
      <c r="G52" s="33" t="str">
        <f>IF(Scores!AQ$15&lt;&gt;"",SUM(Scores!AQ$20:AQ$319)/(Scores!AQ$17*Scores!$F$10),"")</f>
        <v/>
      </c>
      <c r="H52" s="33" t="str">
        <f>IF(Scores!AQ$15&lt;&gt;"",CORREL(Scores!AQ$20:AQ$319,Scores!$B$20:$B$319),"")</f>
        <v/>
      </c>
      <c r="I52" s="33" t="str">
        <f>IF(Scores!AQ$15&lt;&gt;"",($F$13*H52-F52)/(SQRT($E$13+E52-2*F52*$F$13*H52)),"")</f>
        <v/>
      </c>
      <c r="J52" s="4"/>
    </row>
    <row r="53" spans="2:10" x14ac:dyDescent="0.2">
      <c r="B53" s="34" t="str">
        <f>IF(Scores!AR$15&lt;&gt;"",CONCATENATE("vr ",Scores!AR$15),"")</f>
        <v/>
      </c>
      <c r="C53" s="32" t="str">
        <f>IF(Scores!AR$15&lt;&gt;"",MIN(Scores!AR$20:AR$319),"")</f>
        <v/>
      </c>
      <c r="D53" s="32" t="str">
        <f>IF(Scores!AR$15&lt;&gt;"",MAX(Scores!AR$20:AR$319),"")</f>
        <v/>
      </c>
      <c r="E53" s="33" t="str">
        <f>IF(Scores!AR$15&lt;&gt;"",VAR(Scores!AR$20:AR$319),"")</f>
        <v/>
      </c>
      <c r="F53" s="33" t="str">
        <f>IF(Scores!AR$15&lt;&gt;"",STDEV(Scores!AR$20:AR$319),"")</f>
        <v/>
      </c>
      <c r="G53" s="33" t="str">
        <f>IF(Scores!AR$15&lt;&gt;"",SUM(Scores!AR$20:AR$319)/(Scores!AR$17*Scores!$F$10),"")</f>
        <v/>
      </c>
      <c r="H53" s="33" t="str">
        <f>IF(Scores!AR$15&lt;&gt;"",CORREL(Scores!AR$20:AR$319,Scores!$B$20:$B$319),"")</f>
        <v/>
      </c>
      <c r="I53" s="33" t="str">
        <f>IF(Scores!AR$15&lt;&gt;"",($F$13*H53-F53)/(SQRT($E$13+E53-2*F53*$F$13*H53)),"")</f>
        <v/>
      </c>
      <c r="J53" s="4"/>
    </row>
    <row r="54" spans="2:10" x14ac:dyDescent="0.2">
      <c r="B54" s="34" t="str">
        <f>IF(Scores!AS$15&lt;&gt;"",CONCATENATE("vr ",Scores!AS$15),"")</f>
        <v/>
      </c>
      <c r="C54" s="32" t="str">
        <f>IF(Scores!AS$15&lt;&gt;"",MIN(Scores!AS$20:AS$319),"")</f>
        <v/>
      </c>
      <c r="D54" s="32" t="str">
        <f>IF(Scores!AS$15&lt;&gt;"",MAX(Scores!AS$20:AS$319),"")</f>
        <v/>
      </c>
      <c r="E54" s="33" t="str">
        <f>IF(Scores!AS$15&lt;&gt;"",VAR(Scores!AS$20:AS$319),"")</f>
        <v/>
      </c>
      <c r="F54" s="33" t="str">
        <f>IF(Scores!AS$15&lt;&gt;"",STDEV(Scores!AS$20:AS$319),"")</f>
        <v/>
      </c>
      <c r="G54" s="33" t="str">
        <f>IF(Scores!AS$15&lt;&gt;"",SUM(Scores!AS$20:AS$319)/(Scores!AS$17*Scores!$F$10),"")</f>
        <v/>
      </c>
      <c r="H54" s="33" t="str">
        <f>IF(Scores!AS$15&lt;&gt;"",CORREL(Scores!AS$20:AS$319,Scores!$B$20:$B$319),"")</f>
        <v/>
      </c>
      <c r="I54" s="33" t="str">
        <f>IF(Scores!AS$15&lt;&gt;"",($F$13*H54-F54)/(SQRT($E$13+E54-2*F54*$F$13*H54)),"")</f>
        <v/>
      </c>
      <c r="J54" s="4"/>
    </row>
    <row r="55" spans="2:10" x14ac:dyDescent="0.2">
      <c r="B55" s="34"/>
      <c r="C55" s="32"/>
      <c r="D55" s="32"/>
      <c r="E55" s="33"/>
      <c r="F55" s="33"/>
      <c r="G55" s="33"/>
      <c r="H55" s="33"/>
      <c r="I55" s="33"/>
      <c r="J55" s="4"/>
    </row>
    <row r="56" spans="2:10" x14ac:dyDescent="0.2">
      <c r="F56" s="4"/>
    </row>
    <row r="57" spans="2:10" x14ac:dyDescent="0.2">
      <c r="B57" s="46" t="s">
        <v>34</v>
      </c>
      <c r="F57" s="4"/>
    </row>
    <row r="58" spans="2:10" x14ac:dyDescent="0.2">
      <c r="B58" s="46"/>
      <c r="F58" s="4"/>
    </row>
    <row r="59" spans="2:10" x14ac:dyDescent="0.2">
      <c r="B59" s="1" t="s">
        <v>35</v>
      </c>
      <c r="F59" s="4"/>
    </row>
    <row r="60" spans="2:10" x14ac:dyDescent="0.2">
      <c r="B60" s="1" t="s">
        <v>43</v>
      </c>
      <c r="F60" s="4"/>
    </row>
    <row r="61" spans="2:10" x14ac:dyDescent="0.2">
      <c r="B61" s="1" t="s">
        <v>36</v>
      </c>
      <c r="F61" s="4"/>
    </row>
    <row r="62" spans="2:10" x14ac:dyDescent="0.2">
      <c r="F62" s="4"/>
    </row>
  </sheetData>
  <sheetProtection sheet="1" objects="1" scenarios="1"/>
  <phoneticPr fontId="0" type="noConversion"/>
  <conditionalFormatting sqref="N45">
    <cfRule type="cellIs" dxfId="9" priority="1" stopIfTrue="1" operator="greaterThan">
      <formula>0.85</formula>
    </cfRule>
    <cfRule type="cellIs" dxfId="8" priority="2" stopIfTrue="1" operator="lessThan">
      <formula>0.25</formula>
    </cfRule>
  </conditionalFormatting>
  <conditionalFormatting sqref="Q45">
    <cfRule type="cellIs" dxfId="7" priority="3" stopIfTrue="1" operator="lessThan">
      <formula>0.1</formula>
    </cfRule>
  </conditionalFormatting>
  <conditionalFormatting sqref="G55">
    <cfRule type="cellIs" dxfId="6" priority="4" stopIfTrue="1" operator="greaterThan">
      <formula>0.85</formula>
    </cfRule>
    <cfRule type="cellIs" dxfId="5" priority="5" stopIfTrue="1" operator="lessThan">
      <formula>0.25</formula>
    </cfRule>
  </conditionalFormatting>
  <conditionalFormatting sqref="I55">
    <cfRule type="cellIs" dxfId="4" priority="6" stopIfTrue="1" operator="lessThan">
      <formula>0.1</formula>
    </cfRule>
  </conditionalFormatting>
  <conditionalFormatting sqref="G15:G54">
    <cfRule type="cellIs" dxfId="3" priority="7" stopIfTrue="1" operator="between">
      <formula>0.85</formula>
      <formula>1.0001</formula>
    </cfRule>
    <cfRule type="cellIs" dxfId="2" priority="8" stopIfTrue="1" operator="between">
      <formula>0</formula>
      <formula>0.25</formula>
    </cfRule>
  </conditionalFormatting>
  <conditionalFormatting sqref="H15:H54">
    <cfRule type="cellIs" dxfId="1" priority="9" stopIfTrue="1" operator="lessThan">
      <formula>0.1</formula>
    </cfRule>
  </conditionalFormatting>
  <conditionalFormatting sqref="I15:I54">
    <cfRule type="cellIs" dxfId="0" priority="10" stopIfTrue="1" operator="lessThan">
      <formula>0.1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0"/>
  <sheetViews>
    <sheetView topLeftCell="B19" workbookViewId="0">
      <selection activeCell="B19" sqref="B19"/>
    </sheetView>
  </sheetViews>
  <sheetFormatPr defaultRowHeight="12.75" x14ac:dyDescent="0.2"/>
  <cols>
    <col min="1" max="1" width="9.140625" hidden="1" customWidth="1"/>
  </cols>
  <sheetData>
    <row r="1" spans="1:5" hidden="1" x14ac:dyDescent="0.2">
      <c r="A1" t="s">
        <v>64</v>
      </c>
      <c r="E1" s="102">
        <f>SUM(Scores!F17:AS17)</f>
        <v>0</v>
      </c>
    </row>
    <row r="2" spans="1:5" hidden="1" x14ac:dyDescent="0.2">
      <c r="A2" s="113" t="s">
        <v>65</v>
      </c>
      <c r="E2" s="112">
        <v>5.5</v>
      </c>
    </row>
    <row r="3" spans="1:5" hidden="1" x14ac:dyDescent="0.2">
      <c r="A3" s="113" t="s">
        <v>66</v>
      </c>
      <c r="E3" s="112">
        <v>4</v>
      </c>
    </row>
    <row r="4" spans="1:5" hidden="1" x14ac:dyDescent="0.2"/>
    <row r="5" spans="1:5" hidden="1" x14ac:dyDescent="0.2"/>
    <row r="6" spans="1:5" hidden="1" x14ac:dyDescent="0.2"/>
    <row r="7" spans="1:5" hidden="1" x14ac:dyDescent="0.2"/>
    <row r="8" spans="1:5" hidden="1" x14ac:dyDescent="0.2"/>
    <row r="9" spans="1:5" hidden="1" x14ac:dyDescent="0.2"/>
    <row r="10" spans="1:5" hidden="1" x14ac:dyDescent="0.2"/>
    <row r="11" spans="1:5" hidden="1" x14ac:dyDescent="0.2"/>
    <row r="12" spans="1:5" hidden="1" x14ac:dyDescent="0.2"/>
    <row r="13" spans="1:5" hidden="1" x14ac:dyDescent="0.2"/>
    <row r="14" spans="1:5" hidden="1" x14ac:dyDescent="0.2"/>
    <row r="15" spans="1:5" hidden="1" x14ac:dyDescent="0.2"/>
    <row r="16" spans="1:5" hidden="1" x14ac:dyDescent="0.2"/>
    <row r="17" spans="1:26" hidden="1" x14ac:dyDescent="0.2"/>
    <row r="18" spans="1:26" hidden="1" x14ac:dyDescent="0.2">
      <c r="A18" s="90" t="s">
        <v>55</v>
      </c>
    </row>
    <row r="20" spans="1:26" x14ac:dyDescent="0.2">
      <c r="A20" s="91" t="e">
        <f>IF(Scores!A20=0,"",(Scores!B20/$E$1)*10)</f>
        <v>#VALUE!</v>
      </c>
      <c r="C20" s="92">
        <f>Scores!F10</f>
        <v>0</v>
      </c>
      <c r="D20" s="93" t="s">
        <v>56</v>
      </c>
      <c r="E20" s="94"/>
      <c r="F20" s="95"/>
      <c r="I20" t="str">
        <f>Scores!A5</f>
        <v>Departement:</v>
      </c>
      <c r="K20">
        <f>Scores!F5</f>
        <v>0</v>
      </c>
    </row>
    <row r="21" spans="1:26" ht="15" x14ac:dyDescent="0.25">
      <c r="A21" s="91" t="str">
        <f>IF(Scores!A21=0,"",(Scores!B21/$E$1)*10)</f>
        <v/>
      </c>
      <c r="C21" s="92">
        <f>COUNTIF(A20:A719,"&gt;="&amp;E2)</f>
        <v>0</v>
      </c>
      <c r="D21" s="93" t="s">
        <v>57</v>
      </c>
      <c r="E21" s="92" t="e">
        <f>(C21/(C21+C22))*100</f>
        <v>#DIV/0!</v>
      </c>
      <c r="F21" s="96" t="s">
        <v>58</v>
      </c>
      <c r="I21" t="str">
        <f>Scores!A6</f>
        <v>Cursus:</v>
      </c>
      <c r="K21">
        <f>Scores!F6</f>
        <v>0</v>
      </c>
    </row>
    <row r="22" spans="1:26" ht="15" x14ac:dyDescent="0.25">
      <c r="A22" s="91" t="str">
        <f>IF(Scores!A22=0,"",(Scores!B22/$E$1)*10)</f>
        <v/>
      </c>
      <c r="C22" s="92">
        <f>COUNTIF(A20:A719,"&lt;"&amp;E2)</f>
        <v>0</v>
      </c>
      <c r="D22" s="93" t="s">
        <v>59</v>
      </c>
      <c r="E22" s="92" t="e">
        <f>(C22/(C21+C22))*100</f>
        <v>#DIV/0!</v>
      </c>
      <c r="F22" s="96" t="s">
        <v>58</v>
      </c>
      <c r="I22" t="str">
        <f>Scores!A7</f>
        <v>Toets:</v>
      </c>
      <c r="K22">
        <f>Scores!F7</f>
        <v>0</v>
      </c>
    </row>
    <row r="23" spans="1:26" x14ac:dyDescent="0.2">
      <c r="A23" s="91" t="str">
        <f>IF(Scores!A23=0,"",(Scores!B23/$E$1)*10)</f>
        <v/>
      </c>
      <c r="C23" s="92" t="e">
        <f>MAX(A20:A719)</f>
        <v>#VALUE!</v>
      </c>
      <c r="D23" s="93" t="s">
        <v>60</v>
      </c>
      <c r="E23" s="94"/>
      <c r="F23" s="95"/>
      <c r="I23" t="str">
        <f>Scores!A8</f>
        <v>Datum:</v>
      </c>
      <c r="K23">
        <f>Scores!F8</f>
        <v>0</v>
      </c>
    </row>
    <row r="24" spans="1:26" x14ac:dyDescent="0.2">
      <c r="A24" s="91" t="str">
        <f>IF(Scores!A24=0,"",(Scores!B24/$E$1)*10)</f>
        <v/>
      </c>
      <c r="C24" s="92">
        <f>COUNTIF(A20:A719,"&lt;"&amp;E3)</f>
        <v>0</v>
      </c>
      <c r="D24" s="93" t="s">
        <v>61</v>
      </c>
      <c r="E24" s="94"/>
      <c r="F24" s="95"/>
    </row>
    <row r="25" spans="1:26" x14ac:dyDescent="0.2">
      <c r="A25" s="91" t="str">
        <f>IF(Scores!A25=0,"",(Scores!B25/$E$1)*10)</f>
        <v/>
      </c>
      <c r="C25" s="92">
        <f>COUNTIF(A20:A719,"&gt;=5")-COUNTIF(A20:A719,"&gt;="&amp;E2)</f>
        <v>0</v>
      </c>
      <c r="D25" s="93" t="s">
        <v>62</v>
      </c>
      <c r="E25" s="94"/>
      <c r="F25" s="95"/>
    </row>
    <row r="26" spans="1:26" x14ac:dyDescent="0.2">
      <c r="A26" s="91" t="str">
        <f>IF(Scores!A26=0,"",(Scores!B26/$E$1)*10)</f>
        <v/>
      </c>
    </row>
    <row r="27" spans="1:26" x14ac:dyDescent="0.2">
      <c r="A27" s="91" t="str">
        <f>IF(Scores!A27=0,"",(Scores!B27/$E$1)*10)</f>
        <v/>
      </c>
    </row>
    <row r="28" spans="1:26" x14ac:dyDescent="0.2">
      <c r="A28" s="91" t="str">
        <f>IF(Scores!A28=0,"",(Scores!B28/$E$1)*10)</f>
        <v/>
      </c>
      <c r="C28" s="97"/>
      <c r="D28" s="97"/>
      <c r="E28" s="97"/>
      <c r="F28" s="97"/>
      <c r="G28" s="103"/>
      <c r="H28" s="103"/>
      <c r="I28" s="103"/>
      <c r="J28" s="103"/>
      <c r="K28" s="103"/>
      <c r="L28" s="104"/>
      <c r="M28" s="105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x14ac:dyDescent="0.2">
      <c r="A29" s="91" t="str">
        <f>IF(Scores!A29=0,"",(Scores!B29/$E$1)*10)</f>
        <v/>
      </c>
      <c r="C29" s="97"/>
      <c r="D29" s="97"/>
      <c r="E29" s="97"/>
      <c r="F29" s="97"/>
      <c r="G29" s="103"/>
      <c r="H29" s="103"/>
      <c r="I29" s="103"/>
      <c r="J29" s="103"/>
      <c r="K29" s="103"/>
      <c r="L29" s="104"/>
      <c r="M29" s="105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x14ac:dyDescent="0.2">
      <c r="A30" s="91" t="str">
        <f>IF(Scores!A30=0,"",(Scores!B30/$E$1)*10)</f>
        <v/>
      </c>
      <c r="C30" s="97"/>
      <c r="D30" s="97"/>
      <c r="E30" s="97"/>
      <c r="F30" s="97"/>
      <c r="G30" s="103"/>
      <c r="H30" s="103"/>
      <c r="I30" s="103"/>
      <c r="J30" s="103"/>
      <c r="K30" s="103"/>
      <c r="L30" s="104"/>
      <c r="M30" s="10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x14ac:dyDescent="0.2">
      <c r="A31" s="91" t="str">
        <f>IF(Scores!A31=0,"",(Scores!B31/$E$1)*10)</f>
        <v/>
      </c>
      <c r="C31" s="97"/>
      <c r="D31" s="98">
        <v>0</v>
      </c>
      <c r="E31" s="98" t="e">
        <f>FREQUENCY($A$20:$A$719,$D31)</f>
        <v>#VALUE!</v>
      </c>
      <c r="F31" s="99" t="e">
        <f>E31</f>
        <v>#VALUE!</v>
      </c>
      <c r="G31" s="103"/>
      <c r="H31" s="103"/>
      <c r="I31" s="103"/>
      <c r="J31" s="103"/>
      <c r="K31" s="103"/>
      <c r="L31" s="104"/>
      <c r="M31" s="105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x14ac:dyDescent="0.2">
      <c r="A32" s="91" t="str">
        <f>IF(Scores!A32=0,"",(Scores!B32/$E$1)*10)</f>
        <v/>
      </c>
      <c r="C32" s="97"/>
      <c r="D32" s="98">
        <v>0.5</v>
      </c>
      <c r="E32" s="98" t="e">
        <f t="shared" ref="E32:E51" si="0">FREQUENCY($A$20:$A$719,$D32)</f>
        <v>#VALUE!</v>
      </c>
      <c r="F32" s="100" t="e">
        <f>E32-E31</f>
        <v>#VALUE!</v>
      </c>
      <c r="G32" s="103"/>
      <c r="H32" s="103"/>
      <c r="I32" s="103"/>
      <c r="J32" s="103"/>
      <c r="K32" s="103"/>
      <c r="L32" s="104"/>
      <c r="M32" s="105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x14ac:dyDescent="0.2">
      <c r="A33" s="91" t="str">
        <f>IF(Scores!A33=0,"",(Scores!B33/$E$1)*10)</f>
        <v/>
      </c>
      <c r="C33" s="97"/>
      <c r="D33" s="98">
        <v>1</v>
      </c>
      <c r="E33" s="98" t="e">
        <f t="shared" si="0"/>
        <v>#VALUE!</v>
      </c>
      <c r="F33" s="100" t="e">
        <f t="shared" ref="F33:F51" si="1">E33-E32</f>
        <v>#VALUE!</v>
      </c>
      <c r="G33" s="103"/>
      <c r="H33" s="103"/>
      <c r="I33" s="103"/>
      <c r="J33" s="103"/>
      <c r="K33" s="103"/>
      <c r="L33" s="104"/>
      <c r="M33" s="105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x14ac:dyDescent="0.2">
      <c r="A34" s="91" t="str">
        <f>IF(Scores!A34=0,"",(Scores!B34/$E$1)*10)</f>
        <v/>
      </c>
      <c r="C34" s="97"/>
      <c r="D34" s="98">
        <v>1.5</v>
      </c>
      <c r="E34" s="98" t="e">
        <f t="shared" si="0"/>
        <v>#VALUE!</v>
      </c>
      <c r="F34" s="100" t="e">
        <f t="shared" si="1"/>
        <v>#VALUE!</v>
      </c>
      <c r="G34" s="103"/>
      <c r="H34" s="103"/>
      <c r="I34" s="103"/>
      <c r="J34" s="103"/>
      <c r="K34" s="103"/>
      <c r="L34" s="104"/>
      <c r="M34" s="105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x14ac:dyDescent="0.2">
      <c r="A35" s="91" t="str">
        <f>IF(Scores!A35=0,"",(Scores!B35/$E$1)*10)</f>
        <v/>
      </c>
      <c r="C35" s="97"/>
      <c r="D35" s="98">
        <v>2</v>
      </c>
      <c r="E35" s="98" t="e">
        <f t="shared" si="0"/>
        <v>#VALUE!</v>
      </c>
      <c r="F35" s="100" t="e">
        <f t="shared" si="1"/>
        <v>#VALUE!</v>
      </c>
      <c r="G35" s="103"/>
      <c r="H35" s="103"/>
      <c r="I35" s="103"/>
      <c r="J35" s="103"/>
      <c r="K35" s="103"/>
      <c r="L35" s="104"/>
      <c r="M35" s="105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x14ac:dyDescent="0.2">
      <c r="A36" s="91" t="str">
        <f>IF(Scores!A36=0,"",(Scores!B36/$E$1)*10)</f>
        <v/>
      </c>
      <c r="C36" s="97"/>
      <c r="D36" s="98">
        <v>2.5</v>
      </c>
      <c r="E36" s="98" t="e">
        <f t="shared" si="0"/>
        <v>#VALUE!</v>
      </c>
      <c r="F36" s="100" t="e">
        <f t="shared" si="1"/>
        <v>#VALUE!</v>
      </c>
      <c r="G36" s="103"/>
      <c r="H36" s="103"/>
      <c r="I36" s="103"/>
      <c r="J36" s="103"/>
      <c r="K36" s="103"/>
      <c r="L36" s="104"/>
      <c r="M36" s="105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x14ac:dyDescent="0.2">
      <c r="A37" s="91" t="str">
        <f>IF(Scores!A37=0,"",(Scores!B37/$E$1)*10)</f>
        <v/>
      </c>
      <c r="C37" s="97"/>
      <c r="D37" s="98">
        <v>3</v>
      </c>
      <c r="E37" s="98" t="e">
        <f t="shared" si="0"/>
        <v>#VALUE!</v>
      </c>
      <c r="F37" s="100" t="e">
        <f t="shared" si="1"/>
        <v>#VALUE!</v>
      </c>
      <c r="G37" s="103"/>
      <c r="H37" s="103"/>
      <c r="I37" s="103"/>
      <c r="J37" s="103"/>
      <c r="K37" s="103"/>
      <c r="L37" s="104"/>
      <c r="M37" s="105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x14ac:dyDescent="0.2">
      <c r="A38" s="91" t="str">
        <f>IF(Scores!A38=0,"",(Scores!B38/$E$1)*10)</f>
        <v/>
      </c>
      <c r="C38" s="97"/>
      <c r="D38" s="98">
        <v>3.5</v>
      </c>
      <c r="E38" s="98" t="e">
        <f t="shared" si="0"/>
        <v>#VALUE!</v>
      </c>
      <c r="F38" s="100" t="e">
        <f t="shared" si="1"/>
        <v>#VALUE!</v>
      </c>
      <c r="G38" s="103"/>
      <c r="H38" s="103"/>
      <c r="I38" s="103"/>
      <c r="J38" s="103"/>
      <c r="K38" s="103"/>
      <c r="L38" s="104"/>
      <c r="M38" s="105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x14ac:dyDescent="0.2">
      <c r="A39" s="91" t="str">
        <f>IF(Scores!A39=0,"",(Scores!B39/$E$1)*10)</f>
        <v/>
      </c>
      <c r="C39" s="97"/>
      <c r="D39" s="98">
        <v>4</v>
      </c>
      <c r="E39" s="98" t="e">
        <f t="shared" si="0"/>
        <v>#VALUE!</v>
      </c>
      <c r="F39" s="100" t="e">
        <f t="shared" si="1"/>
        <v>#VALUE!</v>
      </c>
      <c r="G39" s="103"/>
      <c r="H39" s="103"/>
      <c r="I39" s="103"/>
      <c r="J39" s="103"/>
      <c r="K39" s="103"/>
      <c r="L39" s="104"/>
      <c r="M39" s="105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x14ac:dyDescent="0.2">
      <c r="A40" s="91" t="str">
        <f>IF(Scores!A40=0,"",(Scores!B40/$E$1)*10)</f>
        <v/>
      </c>
      <c r="C40" s="97"/>
      <c r="D40" s="98">
        <v>4.5</v>
      </c>
      <c r="E40" s="98" t="e">
        <f t="shared" si="0"/>
        <v>#VALUE!</v>
      </c>
      <c r="F40" s="100" t="e">
        <f t="shared" si="1"/>
        <v>#VALUE!</v>
      </c>
      <c r="G40" s="103"/>
      <c r="H40" s="103"/>
      <c r="I40" s="103"/>
      <c r="J40" s="103"/>
      <c r="K40" s="103"/>
      <c r="L40" s="104"/>
      <c r="M40" s="105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x14ac:dyDescent="0.2">
      <c r="A41" s="91" t="str">
        <f>IF(Scores!A41=0,"",(Scores!B41/$E$1)*10)</f>
        <v/>
      </c>
      <c r="C41" s="97"/>
      <c r="D41" s="98">
        <v>5</v>
      </c>
      <c r="E41" s="98" t="e">
        <f t="shared" si="0"/>
        <v>#VALUE!</v>
      </c>
      <c r="F41" s="100" t="e">
        <f t="shared" si="1"/>
        <v>#VALUE!</v>
      </c>
      <c r="G41" s="103"/>
      <c r="H41" s="103"/>
      <c r="I41" s="103"/>
      <c r="J41" s="103"/>
      <c r="K41" s="103"/>
      <c r="L41" s="104"/>
      <c r="M41" s="105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x14ac:dyDescent="0.2">
      <c r="A42" s="91" t="str">
        <f>IF(Scores!A42=0,"",(Scores!B42/$E$1)*10)</f>
        <v/>
      </c>
      <c r="C42" s="97"/>
      <c r="D42" s="98">
        <v>5.5</v>
      </c>
      <c r="E42" s="98" t="e">
        <f t="shared" si="0"/>
        <v>#VALUE!</v>
      </c>
      <c r="F42" s="100" t="e">
        <f t="shared" si="1"/>
        <v>#VALUE!</v>
      </c>
      <c r="G42" s="103"/>
      <c r="H42" s="103"/>
      <c r="I42" s="103"/>
      <c r="J42" s="103"/>
      <c r="K42" s="103"/>
      <c r="L42" s="104"/>
      <c r="M42" s="105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x14ac:dyDescent="0.2">
      <c r="A43" s="91" t="str">
        <f>IF(Scores!A43=0,"",(Scores!B43/$E$1)*10)</f>
        <v/>
      </c>
      <c r="C43" s="97"/>
      <c r="D43" s="98">
        <v>6</v>
      </c>
      <c r="E43" s="98" t="e">
        <f t="shared" si="0"/>
        <v>#VALUE!</v>
      </c>
      <c r="F43" s="100" t="e">
        <f t="shared" si="1"/>
        <v>#VALUE!</v>
      </c>
      <c r="G43" s="103"/>
      <c r="H43" s="103"/>
      <c r="I43" s="103"/>
      <c r="J43" s="103"/>
      <c r="K43" s="103"/>
      <c r="L43" s="104"/>
      <c r="M43" s="105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x14ac:dyDescent="0.2">
      <c r="A44" s="91" t="str">
        <f>IF(Scores!A44=0,"",(Scores!B44/$E$1)*10)</f>
        <v/>
      </c>
      <c r="C44" s="97"/>
      <c r="D44" s="98">
        <v>6.5</v>
      </c>
      <c r="E44" s="98" t="e">
        <f t="shared" si="0"/>
        <v>#VALUE!</v>
      </c>
      <c r="F44" s="100" t="e">
        <f t="shared" si="1"/>
        <v>#VALUE!</v>
      </c>
      <c r="G44" s="103"/>
      <c r="H44" s="103"/>
      <c r="I44" s="103"/>
      <c r="J44" s="103"/>
      <c r="K44" s="103"/>
      <c r="L44" s="104"/>
      <c r="M44" s="105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x14ac:dyDescent="0.2">
      <c r="A45" s="91" t="str">
        <f>IF(Scores!A45=0,"",(Scores!B45/$E$1)*10)</f>
        <v/>
      </c>
      <c r="C45" s="97"/>
      <c r="D45" s="98">
        <v>7</v>
      </c>
      <c r="E45" s="98" t="e">
        <f t="shared" si="0"/>
        <v>#VALUE!</v>
      </c>
      <c r="F45" s="100" t="e">
        <f t="shared" si="1"/>
        <v>#VALUE!</v>
      </c>
      <c r="G45" s="103"/>
      <c r="H45" s="103"/>
      <c r="I45" s="103"/>
      <c r="J45" s="103"/>
      <c r="K45" s="103"/>
      <c r="L45" s="104"/>
      <c r="M45" s="105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x14ac:dyDescent="0.2">
      <c r="A46" s="91" t="str">
        <f>IF(Scores!A46=0,"",(Scores!B46/$E$1)*10)</f>
        <v/>
      </c>
      <c r="C46" s="97"/>
      <c r="D46" s="98">
        <v>7.5</v>
      </c>
      <c r="E46" s="98" t="e">
        <f t="shared" si="0"/>
        <v>#VALUE!</v>
      </c>
      <c r="F46" s="100" t="e">
        <f t="shared" si="1"/>
        <v>#VALUE!</v>
      </c>
      <c r="G46" s="103"/>
      <c r="H46" s="103"/>
      <c r="I46" s="103"/>
      <c r="J46" s="103"/>
      <c r="K46" s="103"/>
      <c r="L46" s="104"/>
      <c r="M46" s="105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x14ac:dyDescent="0.2">
      <c r="A47" s="91" t="str">
        <f>IF(Scores!A47=0,"",(Scores!B47/$E$1)*10)</f>
        <v/>
      </c>
      <c r="C47" s="97"/>
      <c r="D47" s="98">
        <v>8</v>
      </c>
      <c r="E47" s="98" t="e">
        <f t="shared" si="0"/>
        <v>#VALUE!</v>
      </c>
      <c r="F47" s="100" t="e">
        <f t="shared" si="1"/>
        <v>#VALUE!</v>
      </c>
      <c r="G47" s="103"/>
      <c r="H47" s="103"/>
      <c r="I47" s="103"/>
      <c r="J47" s="103"/>
      <c r="K47" s="103"/>
      <c r="L47" s="104"/>
      <c r="M47" s="105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x14ac:dyDescent="0.2">
      <c r="A48" s="91" t="str">
        <f>IF(Scores!A48=0,"",(Scores!B48/$E$1)*10)</f>
        <v/>
      </c>
      <c r="C48" s="97"/>
      <c r="D48" s="98">
        <v>8.5</v>
      </c>
      <c r="E48" s="98" t="e">
        <f t="shared" si="0"/>
        <v>#VALUE!</v>
      </c>
      <c r="F48" s="100" t="e">
        <f t="shared" si="1"/>
        <v>#VALUE!</v>
      </c>
      <c r="G48" s="103"/>
      <c r="H48" s="103"/>
      <c r="I48" s="103"/>
      <c r="J48" s="103"/>
      <c r="K48" s="103"/>
      <c r="L48" s="104"/>
      <c r="M48" s="105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x14ac:dyDescent="0.2">
      <c r="A49" s="91" t="str">
        <f>IF(Scores!A49=0,"",(Scores!B49/$E$1)*10)</f>
        <v/>
      </c>
      <c r="C49" s="97"/>
      <c r="D49" s="98">
        <v>9</v>
      </c>
      <c r="E49" s="98" t="e">
        <f t="shared" si="0"/>
        <v>#VALUE!</v>
      </c>
      <c r="F49" s="100" t="e">
        <f t="shared" si="1"/>
        <v>#VALUE!</v>
      </c>
      <c r="G49" s="103"/>
      <c r="H49" s="103"/>
      <c r="I49" s="103"/>
      <c r="J49" s="103"/>
      <c r="K49" s="103"/>
      <c r="L49" s="104"/>
      <c r="M49" s="105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x14ac:dyDescent="0.2">
      <c r="A50" s="91" t="str">
        <f>IF(Scores!A50=0,"",(Scores!B50/$E$1)*10)</f>
        <v/>
      </c>
      <c r="C50" s="97"/>
      <c r="D50" s="98">
        <v>9.5</v>
      </c>
      <c r="E50" s="98" t="e">
        <f t="shared" si="0"/>
        <v>#VALUE!</v>
      </c>
      <c r="F50" s="100" t="e">
        <f t="shared" si="1"/>
        <v>#VALUE!</v>
      </c>
      <c r="G50" s="103"/>
      <c r="H50" s="103"/>
      <c r="I50" s="103"/>
      <c r="J50" s="103"/>
      <c r="K50" s="103"/>
      <c r="L50" s="104"/>
      <c r="M50" s="105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x14ac:dyDescent="0.2">
      <c r="A51" s="91" t="str">
        <f>IF(Scores!A51=0,"",(Scores!B51/$E$1)*10)</f>
        <v/>
      </c>
      <c r="C51" s="97"/>
      <c r="D51" s="98">
        <v>10</v>
      </c>
      <c r="E51" s="98" t="e">
        <f t="shared" si="0"/>
        <v>#VALUE!</v>
      </c>
      <c r="F51" s="100" t="e">
        <f t="shared" si="1"/>
        <v>#VALUE!</v>
      </c>
      <c r="G51" s="103"/>
      <c r="H51" s="103"/>
      <c r="I51" s="103"/>
      <c r="J51" s="103"/>
      <c r="K51" s="103"/>
      <c r="L51" s="104"/>
      <c r="M51" s="10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x14ac:dyDescent="0.2">
      <c r="A52" s="91" t="str">
        <f>IF(Scores!A52=0,"",(Scores!B52/$E$1)*10)</f>
        <v/>
      </c>
      <c r="C52" s="97"/>
      <c r="D52" s="97"/>
      <c r="E52" s="97"/>
      <c r="F52" s="97"/>
      <c r="G52" s="103"/>
      <c r="H52" s="103"/>
      <c r="I52" s="103"/>
      <c r="J52" s="103"/>
      <c r="K52" s="103"/>
      <c r="L52" s="104"/>
      <c r="M52" s="10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x14ac:dyDescent="0.2">
      <c r="A53" s="91" t="str">
        <f>IF(Scores!A53=0,"",(Scores!B53/$E$1)*10)</f>
        <v/>
      </c>
      <c r="C53" s="97"/>
      <c r="D53" s="97"/>
      <c r="E53" s="97"/>
      <c r="F53" s="97"/>
      <c r="G53" s="103"/>
      <c r="H53" s="103"/>
      <c r="I53" s="103"/>
      <c r="J53" s="103"/>
      <c r="K53" s="103"/>
      <c r="L53" s="104"/>
      <c r="M53" s="10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x14ac:dyDescent="0.2">
      <c r="A54" s="91" t="str">
        <f>IF(Scores!A54=0,"",(Scores!B54/$E$1)*10)</f>
        <v/>
      </c>
      <c r="C54" s="97"/>
      <c r="D54" s="97"/>
      <c r="E54" s="97"/>
      <c r="F54" s="97"/>
      <c r="G54" s="103"/>
      <c r="H54" s="103"/>
      <c r="I54" s="103"/>
      <c r="J54" s="103"/>
      <c r="K54" s="103"/>
      <c r="L54" s="104"/>
      <c r="M54" s="105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x14ac:dyDescent="0.2">
      <c r="A55" s="91" t="str">
        <f>IF(Scores!A55=0,"",(Scores!B55/$E$1)*10)</f>
        <v/>
      </c>
    </row>
    <row r="56" spans="1:26" x14ac:dyDescent="0.2">
      <c r="A56" s="91" t="str">
        <f>IF(Scores!A56=0,"",(Scores!B56/$E$1)*10)</f>
        <v/>
      </c>
    </row>
    <row r="57" spans="1:26" x14ac:dyDescent="0.2">
      <c r="A57" s="91" t="str">
        <f>IF(Scores!A57=0,"",(Scores!B57/$E$1)*10)</f>
        <v/>
      </c>
    </row>
    <row r="58" spans="1:26" x14ac:dyDescent="0.2">
      <c r="A58" s="91" t="str">
        <f>IF(Scores!A58=0,"",(Scores!B58/$E$1)*10)</f>
        <v/>
      </c>
    </row>
    <row r="59" spans="1:26" x14ac:dyDescent="0.2">
      <c r="A59" s="91" t="str">
        <f>IF(Scores!A59=0,"",(Scores!B59/$E$1)*10)</f>
        <v/>
      </c>
    </row>
    <row r="60" spans="1:26" x14ac:dyDescent="0.2">
      <c r="A60" s="91" t="str">
        <f>IF(Scores!A60=0,"",(Scores!B60/$E$1)*10)</f>
        <v/>
      </c>
    </row>
    <row r="61" spans="1:26" x14ac:dyDescent="0.2">
      <c r="A61" s="91" t="str">
        <f>IF(Scores!A61=0,"",(Scores!B61/$E$1)*10)</f>
        <v/>
      </c>
    </row>
    <row r="62" spans="1:26" x14ac:dyDescent="0.2">
      <c r="A62" s="91" t="str">
        <f>IF(Scores!A62=0,"",(Scores!B62/$E$1)*10)</f>
        <v/>
      </c>
    </row>
    <row r="63" spans="1:26" x14ac:dyDescent="0.2">
      <c r="A63" s="91" t="str">
        <f>IF(Scores!A63=0,"",(Scores!B63/$E$1)*10)</f>
        <v/>
      </c>
    </row>
    <row r="64" spans="1:26" x14ac:dyDescent="0.2">
      <c r="A64" s="91" t="str">
        <f>IF(Scores!A64=0,"",(Scores!B64/$E$1)*10)</f>
        <v/>
      </c>
    </row>
    <row r="65" spans="1:1" x14ac:dyDescent="0.2">
      <c r="A65" s="91" t="str">
        <f>IF(Scores!A65=0,"",(Scores!B65/$E$1)*10)</f>
        <v/>
      </c>
    </row>
    <row r="66" spans="1:1" x14ac:dyDescent="0.2">
      <c r="A66" s="91" t="str">
        <f>IF(Scores!A66=0,"",(Scores!B66/$E$1)*10)</f>
        <v/>
      </c>
    </row>
    <row r="67" spans="1:1" x14ac:dyDescent="0.2">
      <c r="A67" s="91" t="str">
        <f>IF(Scores!A67=0,"",(Scores!B67/$E$1)*10)</f>
        <v/>
      </c>
    </row>
    <row r="68" spans="1:1" x14ac:dyDescent="0.2">
      <c r="A68" s="91" t="str">
        <f>IF(Scores!A68=0,"",(Scores!B68/$E$1)*10)</f>
        <v/>
      </c>
    </row>
    <row r="69" spans="1:1" x14ac:dyDescent="0.2">
      <c r="A69" s="91" t="str">
        <f>IF(Scores!A69=0,"",(Scores!B69/$E$1)*10)</f>
        <v/>
      </c>
    </row>
    <row r="70" spans="1:1" x14ac:dyDescent="0.2">
      <c r="A70" s="91" t="str">
        <f>IF(Scores!A70=0,"",(Scores!B70/$E$1)*10)</f>
        <v/>
      </c>
    </row>
    <row r="71" spans="1:1" x14ac:dyDescent="0.2">
      <c r="A71" s="91" t="str">
        <f>IF(Scores!A71=0,"",(Scores!B71/$E$1)*10)</f>
        <v/>
      </c>
    </row>
    <row r="72" spans="1:1" x14ac:dyDescent="0.2">
      <c r="A72" s="91" t="str">
        <f>IF(Scores!A72=0,"",(Scores!B72/$E$1)*10)</f>
        <v/>
      </c>
    </row>
    <row r="73" spans="1:1" x14ac:dyDescent="0.2">
      <c r="A73" s="91" t="str">
        <f>IF(Scores!A73=0,"",(Scores!B73/$E$1)*10)</f>
        <v/>
      </c>
    </row>
    <row r="74" spans="1:1" x14ac:dyDescent="0.2">
      <c r="A74" s="91" t="str">
        <f>IF(Scores!A74=0,"",(Scores!B74/$E$1)*10)</f>
        <v/>
      </c>
    </row>
    <row r="75" spans="1:1" x14ac:dyDescent="0.2">
      <c r="A75" s="91" t="str">
        <f>IF(Scores!A75=0,"",(Scores!B75/$E$1)*10)</f>
        <v/>
      </c>
    </row>
    <row r="76" spans="1:1" x14ac:dyDescent="0.2">
      <c r="A76" s="91" t="str">
        <f>IF(Scores!A76=0,"",(Scores!B76/$E$1)*10)</f>
        <v/>
      </c>
    </row>
    <row r="77" spans="1:1" x14ac:dyDescent="0.2">
      <c r="A77" s="91" t="str">
        <f>IF(Scores!A77=0,"",(Scores!B77/$E$1)*10)</f>
        <v/>
      </c>
    </row>
    <row r="78" spans="1:1" x14ac:dyDescent="0.2">
      <c r="A78" s="91" t="str">
        <f>IF(Scores!A78=0,"",(Scores!B78/$E$1)*10)</f>
        <v/>
      </c>
    </row>
    <row r="79" spans="1:1" x14ac:dyDescent="0.2">
      <c r="A79" s="91" t="str">
        <f>IF(Scores!A79=0,"",(Scores!B79/$E$1)*10)</f>
        <v/>
      </c>
    </row>
    <row r="80" spans="1:1" x14ac:dyDescent="0.2">
      <c r="A80" s="91" t="str">
        <f>IF(Scores!A80=0,"",(Scores!B80/$E$1)*10)</f>
        <v/>
      </c>
    </row>
    <row r="81" spans="1:1" x14ac:dyDescent="0.2">
      <c r="A81" s="91" t="str">
        <f>IF(Scores!A81=0,"",(Scores!B81/$E$1)*10)</f>
        <v/>
      </c>
    </row>
    <row r="82" spans="1:1" x14ac:dyDescent="0.2">
      <c r="A82" s="91" t="str">
        <f>IF(Scores!A82=0,"",(Scores!B82/$E$1)*10)</f>
        <v/>
      </c>
    </row>
    <row r="83" spans="1:1" x14ac:dyDescent="0.2">
      <c r="A83" s="91" t="str">
        <f>IF(Scores!A83=0,"",(Scores!B83/$E$1)*10)</f>
        <v/>
      </c>
    </row>
    <row r="84" spans="1:1" x14ac:dyDescent="0.2">
      <c r="A84" s="91" t="str">
        <f>IF(Scores!A84=0,"",(Scores!B84/$E$1)*10)</f>
        <v/>
      </c>
    </row>
    <row r="85" spans="1:1" x14ac:dyDescent="0.2">
      <c r="A85" s="91" t="str">
        <f>IF(Scores!A85=0,"",(Scores!B85/$E$1)*10)</f>
        <v/>
      </c>
    </row>
    <row r="86" spans="1:1" x14ac:dyDescent="0.2">
      <c r="A86" s="91" t="str">
        <f>IF(Scores!A86=0,"",(Scores!B86/$E$1)*10)</f>
        <v/>
      </c>
    </row>
    <row r="87" spans="1:1" x14ac:dyDescent="0.2">
      <c r="A87" s="91" t="str">
        <f>IF(Scores!A87=0,"",(Scores!B87/$E$1)*10)</f>
        <v/>
      </c>
    </row>
    <row r="88" spans="1:1" x14ac:dyDescent="0.2">
      <c r="A88" s="91" t="str">
        <f>IF(Scores!A88=0,"",(Scores!B88/$E$1)*10)</f>
        <v/>
      </c>
    </row>
    <row r="89" spans="1:1" x14ac:dyDescent="0.2">
      <c r="A89" s="91" t="str">
        <f>IF(Scores!A89=0,"",(Scores!B89/$E$1)*10)</f>
        <v/>
      </c>
    </row>
    <row r="90" spans="1:1" x14ac:dyDescent="0.2">
      <c r="A90" s="91" t="str">
        <f>IF(Scores!A90=0,"",(Scores!B90/$E$1)*10)</f>
        <v/>
      </c>
    </row>
    <row r="91" spans="1:1" x14ac:dyDescent="0.2">
      <c r="A91" s="91" t="str">
        <f>IF(Scores!A91=0,"",(Scores!B91/$E$1)*10)</f>
        <v/>
      </c>
    </row>
    <row r="92" spans="1:1" x14ac:dyDescent="0.2">
      <c r="A92" s="91" t="str">
        <f>IF(Scores!A92=0,"",(Scores!B92/$E$1)*10)</f>
        <v/>
      </c>
    </row>
    <row r="93" spans="1:1" x14ac:dyDescent="0.2">
      <c r="A93" s="91" t="str">
        <f>IF(Scores!A93=0,"",(Scores!B93/$E$1)*10)</f>
        <v/>
      </c>
    </row>
    <row r="94" spans="1:1" x14ac:dyDescent="0.2">
      <c r="A94" s="91" t="str">
        <f>IF(Scores!A94=0,"",(Scores!B94/$E$1)*10)</f>
        <v/>
      </c>
    </row>
    <row r="95" spans="1:1" x14ac:dyDescent="0.2">
      <c r="A95" s="91" t="str">
        <f>IF(Scores!A95=0,"",(Scores!B95/$E$1)*10)</f>
        <v/>
      </c>
    </row>
    <row r="96" spans="1:1" x14ac:dyDescent="0.2">
      <c r="A96" s="91" t="str">
        <f>IF(Scores!A96=0,"",(Scores!B96/$E$1)*10)</f>
        <v/>
      </c>
    </row>
    <row r="97" spans="1:1" x14ac:dyDescent="0.2">
      <c r="A97" s="91" t="str">
        <f>IF(Scores!A97=0,"",(Scores!B97/$E$1)*10)</f>
        <v/>
      </c>
    </row>
    <row r="98" spans="1:1" x14ac:dyDescent="0.2">
      <c r="A98" s="91" t="str">
        <f>IF(Scores!A98=0,"",(Scores!B98/$E$1)*10)</f>
        <v/>
      </c>
    </row>
    <row r="99" spans="1:1" x14ac:dyDescent="0.2">
      <c r="A99" s="91" t="str">
        <f>IF(Scores!A99=0,"",(Scores!B99/$E$1)*10)</f>
        <v/>
      </c>
    </row>
    <row r="100" spans="1:1" x14ac:dyDescent="0.2">
      <c r="A100" s="91" t="str">
        <f>IF(Scores!A100=0,"",(Scores!B100/$E$1)*10)</f>
        <v/>
      </c>
    </row>
    <row r="101" spans="1:1" x14ac:dyDescent="0.2">
      <c r="A101" s="91" t="str">
        <f>IF(Scores!A101=0,"",(Scores!B101/$E$1)*10)</f>
        <v/>
      </c>
    </row>
    <row r="102" spans="1:1" x14ac:dyDescent="0.2">
      <c r="A102" s="91" t="str">
        <f>IF(Scores!A102=0,"",(Scores!B102/$E$1)*10)</f>
        <v/>
      </c>
    </row>
    <row r="103" spans="1:1" x14ac:dyDescent="0.2">
      <c r="A103" s="91" t="str">
        <f>IF(Scores!A103=0,"",(Scores!B103/$E$1)*10)</f>
        <v/>
      </c>
    </row>
    <row r="104" spans="1:1" x14ac:dyDescent="0.2">
      <c r="A104" s="91" t="str">
        <f>IF(Scores!A104=0,"",(Scores!B104/$E$1)*10)</f>
        <v/>
      </c>
    </row>
    <row r="105" spans="1:1" x14ac:dyDescent="0.2">
      <c r="A105" s="91" t="str">
        <f>IF(Scores!A105=0,"",(Scores!B105/$E$1)*10)</f>
        <v/>
      </c>
    </row>
    <row r="106" spans="1:1" x14ac:dyDescent="0.2">
      <c r="A106" s="91" t="str">
        <f>IF(Scores!A106=0,"",(Scores!B106/$E$1)*10)</f>
        <v/>
      </c>
    </row>
    <row r="107" spans="1:1" x14ac:dyDescent="0.2">
      <c r="A107" s="91" t="str">
        <f>IF(Scores!A107=0,"",(Scores!B107/$E$1)*10)</f>
        <v/>
      </c>
    </row>
    <row r="108" spans="1:1" x14ac:dyDescent="0.2">
      <c r="A108" s="91" t="str">
        <f>IF(Scores!A108=0,"",(Scores!B108/$E$1)*10)</f>
        <v/>
      </c>
    </row>
    <row r="109" spans="1:1" x14ac:dyDescent="0.2">
      <c r="A109" s="91" t="str">
        <f>IF(Scores!A109=0,"",(Scores!B109/$E$1)*10)</f>
        <v/>
      </c>
    </row>
    <row r="110" spans="1:1" x14ac:dyDescent="0.2">
      <c r="A110" s="91" t="str">
        <f>IF(Scores!A110=0,"",(Scores!B110/$E$1)*10)</f>
        <v/>
      </c>
    </row>
    <row r="111" spans="1:1" x14ac:dyDescent="0.2">
      <c r="A111" s="91" t="str">
        <f>IF(Scores!A111=0,"",(Scores!B111/$E$1)*10)</f>
        <v/>
      </c>
    </row>
    <row r="112" spans="1:1" x14ac:dyDescent="0.2">
      <c r="A112" s="91" t="str">
        <f>IF(Scores!A112=0,"",(Scores!B112/$E$1)*10)</f>
        <v/>
      </c>
    </row>
    <row r="113" spans="1:1" x14ac:dyDescent="0.2">
      <c r="A113" s="91" t="str">
        <f>IF(Scores!A113=0,"",(Scores!B113/$E$1)*10)</f>
        <v/>
      </c>
    </row>
    <row r="114" spans="1:1" x14ac:dyDescent="0.2">
      <c r="A114" s="91" t="str">
        <f>IF(Scores!A114=0,"",(Scores!B114/$E$1)*10)</f>
        <v/>
      </c>
    </row>
    <row r="115" spans="1:1" x14ac:dyDescent="0.2">
      <c r="A115" s="91" t="str">
        <f>IF(Scores!A115=0,"",(Scores!B115/$E$1)*10)</f>
        <v/>
      </c>
    </row>
    <row r="116" spans="1:1" x14ac:dyDescent="0.2">
      <c r="A116" s="91" t="str">
        <f>IF(Scores!A116=0,"",(Scores!B116/$E$1)*10)</f>
        <v/>
      </c>
    </row>
    <row r="117" spans="1:1" x14ac:dyDescent="0.2">
      <c r="A117" s="91" t="str">
        <f>IF(Scores!A117=0,"",(Scores!B117/$E$1)*10)</f>
        <v/>
      </c>
    </row>
    <row r="118" spans="1:1" x14ac:dyDescent="0.2">
      <c r="A118" s="91" t="str">
        <f>IF(Scores!A118=0,"",(Scores!B118/$E$1)*10)</f>
        <v/>
      </c>
    </row>
    <row r="119" spans="1:1" x14ac:dyDescent="0.2">
      <c r="A119" s="91" t="str">
        <f>IF(Scores!A119=0,"",(Scores!B119/$E$1)*10)</f>
        <v/>
      </c>
    </row>
    <row r="120" spans="1:1" x14ac:dyDescent="0.2">
      <c r="A120" s="91" t="str">
        <f>IF(Scores!A120=0,"",(Scores!B120/$E$1)*10)</f>
        <v/>
      </c>
    </row>
    <row r="121" spans="1:1" x14ac:dyDescent="0.2">
      <c r="A121" s="91" t="str">
        <f>IF(Scores!A121=0,"",(Scores!B121/$E$1)*10)</f>
        <v/>
      </c>
    </row>
    <row r="122" spans="1:1" x14ac:dyDescent="0.2">
      <c r="A122" s="91" t="str">
        <f>IF(Scores!A122=0,"",(Scores!B122/$E$1)*10)</f>
        <v/>
      </c>
    </row>
    <row r="123" spans="1:1" x14ac:dyDescent="0.2">
      <c r="A123" s="91" t="str">
        <f>IF(Scores!A123=0,"",(Scores!B123/$E$1)*10)</f>
        <v/>
      </c>
    </row>
    <row r="124" spans="1:1" x14ac:dyDescent="0.2">
      <c r="A124" s="91" t="str">
        <f>IF(Scores!A124=0,"",(Scores!B124/$E$1)*10)</f>
        <v/>
      </c>
    </row>
    <row r="125" spans="1:1" x14ac:dyDescent="0.2">
      <c r="A125" s="91" t="str">
        <f>IF(Scores!A125=0,"",(Scores!B125/$E$1)*10)</f>
        <v/>
      </c>
    </row>
    <row r="126" spans="1:1" x14ac:dyDescent="0.2">
      <c r="A126" s="91" t="str">
        <f>IF(Scores!A126=0,"",(Scores!B126/$E$1)*10)</f>
        <v/>
      </c>
    </row>
    <row r="127" spans="1:1" x14ac:dyDescent="0.2">
      <c r="A127" s="91" t="str">
        <f>IF(Scores!A127=0,"",(Scores!B127/$E$1)*10)</f>
        <v/>
      </c>
    </row>
    <row r="128" spans="1:1" x14ac:dyDescent="0.2">
      <c r="A128" s="91" t="str">
        <f>IF(Scores!A128=0,"",(Scores!B128/$E$1)*10)</f>
        <v/>
      </c>
    </row>
    <row r="129" spans="1:1" x14ac:dyDescent="0.2">
      <c r="A129" s="91" t="str">
        <f>IF(Scores!A129=0,"",(Scores!B129/$E$1)*10)</f>
        <v/>
      </c>
    </row>
    <row r="130" spans="1:1" x14ac:dyDescent="0.2">
      <c r="A130" s="91" t="str">
        <f>IF(Scores!A130=0,"",(Scores!B130/$E$1)*10)</f>
        <v/>
      </c>
    </row>
    <row r="131" spans="1:1" x14ac:dyDescent="0.2">
      <c r="A131" s="91" t="str">
        <f>IF(Scores!A131=0,"",(Scores!B131/$E$1)*10)</f>
        <v/>
      </c>
    </row>
    <row r="132" spans="1:1" x14ac:dyDescent="0.2">
      <c r="A132" s="91" t="str">
        <f>IF(Scores!A132=0,"",(Scores!B132/$E$1)*10)</f>
        <v/>
      </c>
    </row>
    <row r="133" spans="1:1" x14ac:dyDescent="0.2">
      <c r="A133" s="91" t="str">
        <f>IF(Scores!A133=0,"",(Scores!B133/$E$1)*10)</f>
        <v/>
      </c>
    </row>
    <row r="134" spans="1:1" x14ac:dyDescent="0.2">
      <c r="A134" s="91" t="str">
        <f>IF(Scores!A134=0,"",(Scores!B134/$E$1)*10)</f>
        <v/>
      </c>
    </row>
    <row r="135" spans="1:1" x14ac:dyDescent="0.2">
      <c r="A135" s="91" t="str">
        <f>IF(Scores!A135=0,"",(Scores!B135/$E$1)*10)</f>
        <v/>
      </c>
    </row>
    <row r="136" spans="1:1" x14ac:dyDescent="0.2">
      <c r="A136" s="91" t="str">
        <f>IF(Scores!A136=0,"",(Scores!B136/$E$1)*10)</f>
        <v/>
      </c>
    </row>
    <row r="137" spans="1:1" x14ac:dyDescent="0.2">
      <c r="A137" s="91" t="str">
        <f>IF(Scores!A137=0,"",(Scores!B137/$E$1)*10)</f>
        <v/>
      </c>
    </row>
    <row r="138" spans="1:1" x14ac:dyDescent="0.2">
      <c r="A138" s="91" t="str">
        <f>IF(Scores!A138=0,"",(Scores!B138/$E$1)*10)</f>
        <v/>
      </c>
    </row>
    <row r="139" spans="1:1" x14ac:dyDescent="0.2">
      <c r="A139" s="91" t="str">
        <f>IF(Scores!A139=0,"",(Scores!B139/$E$1)*10)</f>
        <v/>
      </c>
    </row>
    <row r="140" spans="1:1" x14ac:dyDescent="0.2">
      <c r="A140" s="91" t="str">
        <f>IF(Scores!A140=0,"",(Scores!B140/$E$1)*10)</f>
        <v/>
      </c>
    </row>
    <row r="141" spans="1:1" x14ac:dyDescent="0.2">
      <c r="A141" s="91" t="str">
        <f>IF(Scores!A141=0,"",(Scores!B141/$E$1)*10)</f>
        <v/>
      </c>
    </row>
    <row r="142" spans="1:1" x14ac:dyDescent="0.2">
      <c r="A142" s="91" t="str">
        <f>IF(Scores!A142=0,"",(Scores!B142/$E$1)*10)</f>
        <v/>
      </c>
    </row>
    <row r="143" spans="1:1" x14ac:dyDescent="0.2">
      <c r="A143" s="91" t="str">
        <f>IF(Scores!A143=0,"",(Scores!B143/$E$1)*10)</f>
        <v/>
      </c>
    </row>
    <row r="144" spans="1:1" x14ac:dyDescent="0.2">
      <c r="A144" s="91" t="str">
        <f>IF(Scores!A144=0,"",(Scores!B144/$E$1)*10)</f>
        <v/>
      </c>
    </row>
    <row r="145" spans="1:1" x14ac:dyDescent="0.2">
      <c r="A145" s="91" t="str">
        <f>IF(Scores!A145=0,"",(Scores!B145/$E$1)*10)</f>
        <v/>
      </c>
    </row>
    <row r="146" spans="1:1" x14ac:dyDescent="0.2">
      <c r="A146" s="91" t="str">
        <f>IF(Scores!A146=0,"",(Scores!B146/$E$1)*10)</f>
        <v/>
      </c>
    </row>
    <row r="147" spans="1:1" x14ac:dyDescent="0.2">
      <c r="A147" s="91" t="str">
        <f>IF(Scores!A147=0,"",(Scores!B147/$E$1)*10)</f>
        <v/>
      </c>
    </row>
    <row r="148" spans="1:1" x14ac:dyDescent="0.2">
      <c r="A148" s="91" t="str">
        <f>IF(Scores!A148=0,"",(Scores!B148/$E$1)*10)</f>
        <v/>
      </c>
    </row>
    <row r="149" spans="1:1" x14ac:dyDescent="0.2">
      <c r="A149" s="91" t="str">
        <f>IF(Scores!A149=0,"",(Scores!B149/$E$1)*10)</f>
        <v/>
      </c>
    </row>
    <row r="150" spans="1:1" x14ac:dyDescent="0.2">
      <c r="A150" s="91" t="str">
        <f>IF(Scores!A150=0,"",(Scores!B150/$E$1)*10)</f>
        <v/>
      </c>
    </row>
    <row r="151" spans="1:1" x14ac:dyDescent="0.2">
      <c r="A151" s="91" t="str">
        <f>IF(Scores!A151=0,"",(Scores!B151/$E$1)*10)</f>
        <v/>
      </c>
    </row>
    <row r="152" spans="1:1" x14ac:dyDescent="0.2">
      <c r="A152" s="91" t="str">
        <f>IF(Scores!A152=0,"",(Scores!B152/$E$1)*10)</f>
        <v/>
      </c>
    </row>
    <row r="153" spans="1:1" x14ac:dyDescent="0.2">
      <c r="A153" s="91" t="str">
        <f>IF(Scores!A153=0,"",(Scores!B153/$E$1)*10)</f>
        <v/>
      </c>
    </row>
    <row r="154" spans="1:1" x14ac:dyDescent="0.2">
      <c r="A154" s="91" t="str">
        <f>IF(Scores!A154=0,"",(Scores!B154/$E$1)*10)</f>
        <v/>
      </c>
    </row>
    <row r="155" spans="1:1" x14ac:dyDescent="0.2">
      <c r="A155" s="91" t="str">
        <f>IF(Scores!A155=0,"",(Scores!B155/$E$1)*10)</f>
        <v/>
      </c>
    </row>
    <row r="156" spans="1:1" x14ac:dyDescent="0.2">
      <c r="A156" s="91" t="str">
        <f>IF(Scores!A156=0,"",(Scores!B156/$E$1)*10)</f>
        <v/>
      </c>
    </row>
    <row r="157" spans="1:1" x14ac:dyDescent="0.2">
      <c r="A157" s="91" t="str">
        <f>IF(Scores!A157=0,"",(Scores!B157/$E$1)*10)</f>
        <v/>
      </c>
    </row>
    <row r="158" spans="1:1" x14ac:dyDescent="0.2">
      <c r="A158" s="91" t="str">
        <f>IF(Scores!A158=0,"",(Scores!B158/$E$1)*10)</f>
        <v/>
      </c>
    </row>
    <row r="159" spans="1:1" x14ac:dyDescent="0.2">
      <c r="A159" s="91" t="str">
        <f>IF(Scores!A159=0,"",(Scores!B159/$E$1)*10)</f>
        <v/>
      </c>
    </row>
    <row r="160" spans="1:1" x14ac:dyDescent="0.2">
      <c r="A160" s="91" t="str">
        <f>IF(Scores!A160=0,"",(Scores!B160/$E$1)*10)</f>
        <v/>
      </c>
    </row>
    <row r="161" spans="1:1" x14ac:dyDescent="0.2">
      <c r="A161" s="91" t="str">
        <f>IF(Scores!A161=0,"",(Scores!B161/$E$1)*10)</f>
        <v/>
      </c>
    </row>
    <row r="162" spans="1:1" x14ac:dyDescent="0.2">
      <c r="A162" s="91" t="str">
        <f>IF(Scores!A162=0,"",(Scores!B162/$E$1)*10)</f>
        <v/>
      </c>
    </row>
    <row r="163" spans="1:1" x14ac:dyDescent="0.2">
      <c r="A163" s="91" t="str">
        <f>IF(Scores!A163=0,"",(Scores!B163/$E$1)*10)</f>
        <v/>
      </c>
    </row>
    <row r="164" spans="1:1" x14ac:dyDescent="0.2">
      <c r="A164" s="91" t="str">
        <f>IF(Scores!A164=0,"",(Scores!B164/$E$1)*10)</f>
        <v/>
      </c>
    </row>
    <row r="165" spans="1:1" x14ac:dyDescent="0.2">
      <c r="A165" s="91" t="str">
        <f>IF(Scores!A165=0,"",(Scores!B165/$E$1)*10)</f>
        <v/>
      </c>
    </row>
    <row r="166" spans="1:1" x14ac:dyDescent="0.2">
      <c r="A166" s="91" t="str">
        <f>IF(Scores!A166=0,"",(Scores!B166/$E$1)*10)</f>
        <v/>
      </c>
    </row>
    <row r="167" spans="1:1" x14ac:dyDescent="0.2">
      <c r="A167" s="91" t="str">
        <f>IF(Scores!A167=0,"",(Scores!B167/$E$1)*10)</f>
        <v/>
      </c>
    </row>
    <row r="168" spans="1:1" x14ac:dyDescent="0.2">
      <c r="A168" s="91" t="str">
        <f>IF(Scores!A168=0,"",(Scores!B168/$E$1)*10)</f>
        <v/>
      </c>
    </row>
    <row r="169" spans="1:1" x14ac:dyDescent="0.2">
      <c r="A169" s="91" t="str">
        <f>IF(Scores!A169=0,"",(Scores!B169/$E$1)*10)</f>
        <v/>
      </c>
    </row>
    <row r="170" spans="1:1" x14ac:dyDescent="0.2">
      <c r="A170" s="91" t="str">
        <f>IF(Scores!A170=0,"",(Scores!B170/$E$1)*10)</f>
        <v/>
      </c>
    </row>
    <row r="171" spans="1:1" x14ac:dyDescent="0.2">
      <c r="A171" s="91" t="str">
        <f>IF(Scores!A171=0,"",(Scores!B171/$E$1)*10)</f>
        <v/>
      </c>
    </row>
    <row r="172" spans="1:1" x14ac:dyDescent="0.2">
      <c r="A172" s="91" t="str">
        <f>IF(Scores!A172=0,"",(Scores!B172/$E$1)*10)</f>
        <v/>
      </c>
    </row>
    <row r="173" spans="1:1" x14ac:dyDescent="0.2">
      <c r="A173" s="91" t="str">
        <f>IF(Scores!A173=0,"",(Scores!B173/$E$1)*10)</f>
        <v/>
      </c>
    </row>
    <row r="174" spans="1:1" x14ac:dyDescent="0.2">
      <c r="A174" s="91" t="str">
        <f>IF(Scores!A174=0,"",(Scores!B174/$E$1)*10)</f>
        <v/>
      </c>
    </row>
    <row r="175" spans="1:1" x14ac:dyDescent="0.2">
      <c r="A175" s="91" t="str">
        <f>IF(Scores!A175=0,"",(Scores!B175/$E$1)*10)</f>
        <v/>
      </c>
    </row>
    <row r="176" spans="1:1" x14ac:dyDescent="0.2">
      <c r="A176" s="91" t="str">
        <f>IF(Scores!A176=0,"",(Scores!B176/$E$1)*10)</f>
        <v/>
      </c>
    </row>
    <row r="177" spans="1:1" x14ac:dyDescent="0.2">
      <c r="A177" s="91" t="str">
        <f>IF(Scores!A177=0,"",(Scores!B177/$E$1)*10)</f>
        <v/>
      </c>
    </row>
    <row r="178" spans="1:1" x14ac:dyDescent="0.2">
      <c r="A178" s="91" t="str">
        <f>IF(Scores!A178=0,"",(Scores!B178/$E$1)*10)</f>
        <v/>
      </c>
    </row>
    <row r="179" spans="1:1" x14ac:dyDescent="0.2">
      <c r="A179" s="91" t="str">
        <f>IF(Scores!A179=0,"",(Scores!B179/$E$1)*10)</f>
        <v/>
      </c>
    </row>
    <row r="180" spans="1:1" x14ac:dyDescent="0.2">
      <c r="A180" s="91" t="str">
        <f>IF(Scores!A180=0,"",(Scores!B180/$E$1)*10)</f>
        <v/>
      </c>
    </row>
    <row r="181" spans="1:1" x14ac:dyDescent="0.2">
      <c r="A181" s="91" t="str">
        <f>IF(Scores!A181=0,"",(Scores!B181/$E$1)*10)</f>
        <v/>
      </c>
    </row>
    <row r="182" spans="1:1" x14ac:dyDescent="0.2">
      <c r="A182" s="91" t="str">
        <f>IF(Scores!A182=0,"",(Scores!B182/$E$1)*10)</f>
        <v/>
      </c>
    </row>
    <row r="183" spans="1:1" x14ac:dyDescent="0.2">
      <c r="A183" s="91" t="str">
        <f>IF(Scores!A183=0,"",(Scores!B183/$E$1)*10)</f>
        <v/>
      </c>
    </row>
    <row r="184" spans="1:1" x14ac:dyDescent="0.2">
      <c r="A184" s="91" t="str">
        <f>IF(Scores!A184=0,"",(Scores!B184/$E$1)*10)</f>
        <v/>
      </c>
    </row>
    <row r="185" spans="1:1" x14ac:dyDescent="0.2">
      <c r="A185" s="91" t="str">
        <f>IF(Scores!A185=0,"",(Scores!B185/$E$1)*10)</f>
        <v/>
      </c>
    </row>
    <row r="186" spans="1:1" x14ac:dyDescent="0.2">
      <c r="A186" s="91" t="str">
        <f>IF(Scores!A186=0,"",(Scores!B186/$E$1)*10)</f>
        <v/>
      </c>
    </row>
    <row r="187" spans="1:1" x14ac:dyDescent="0.2">
      <c r="A187" s="91" t="str">
        <f>IF(Scores!A187=0,"",(Scores!B187/$E$1)*10)</f>
        <v/>
      </c>
    </row>
    <row r="188" spans="1:1" x14ac:dyDescent="0.2">
      <c r="A188" s="91" t="str">
        <f>IF(Scores!A188=0,"",(Scores!B188/$E$1)*10)</f>
        <v/>
      </c>
    </row>
    <row r="189" spans="1:1" x14ac:dyDescent="0.2">
      <c r="A189" s="91" t="str">
        <f>IF(Scores!A189=0,"",(Scores!B189/$E$1)*10)</f>
        <v/>
      </c>
    </row>
    <row r="190" spans="1:1" x14ac:dyDescent="0.2">
      <c r="A190" s="91" t="str">
        <f>IF(Scores!A190=0,"",(Scores!B190/$E$1)*10)</f>
        <v/>
      </c>
    </row>
    <row r="191" spans="1:1" x14ac:dyDescent="0.2">
      <c r="A191" s="91" t="str">
        <f>IF(Scores!A191=0,"",(Scores!B191/$E$1)*10)</f>
        <v/>
      </c>
    </row>
    <row r="192" spans="1:1" x14ac:dyDescent="0.2">
      <c r="A192" s="91" t="str">
        <f>IF(Scores!A192=0,"",(Scores!B192/$E$1)*10)</f>
        <v/>
      </c>
    </row>
    <row r="193" spans="1:1" x14ac:dyDescent="0.2">
      <c r="A193" s="91" t="str">
        <f>IF(Scores!A193=0,"",(Scores!B193/$E$1)*10)</f>
        <v/>
      </c>
    </row>
    <row r="194" spans="1:1" x14ac:dyDescent="0.2">
      <c r="A194" s="91" t="str">
        <f>IF(Scores!A194=0,"",(Scores!B194/$E$1)*10)</f>
        <v/>
      </c>
    </row>
    <row r="195" spans="1:1" x14ac:dyDescent="0.2">
      <c r="A195" s="91" t="str">
        <f>IF(Scores!A195=0,"",(Scores!B195/$E$1)*10)</f>
        <v/>
      </c>
    </row>
    <row r="196" spans="1:1" x14ac:dyDescent="0.2">
      <c r="A196" s="91" t="str">
        <f>IF(Scores!A196=0,"",(Scores!B196/$E$1)*10)</f>
        <v/>
      </c>
    </row>
    <row r="197" spans="1:1" x14ac:dyDescent="0.2">
      <c r="A197" s="91" t="str">
        <f>IF(Scores!A197=0,"",(Scores!B197/$E$1)*10)</f>
        <v/>
      </c>
    </row>
    <row r="198" spans="1:1" x14ac:dyDescent="0.2">
      <c r="A198" s="91" t="str">
        <f>IF(Scores!A198=0,"",(Scores!B198/$E$1)*10)</f>
        <v/>
      </c>
    </row>
    <row r="199" spans="1:1" x14ac:dyDescent="0.2">
      <c r="A199" s="91" t="str">
        <f>IF(Scores!A199=0,"",(Scores!B199/$E$1)*10)</f>
        <v/>
      </c>
    </row>
    <row r="200" spans="1:1" x14ac:dyDescent="0.2">
      <c r="A200" s="91" t="str">
        <f>IF(Scores!A200=0,"",(Scores!B200/$E$1)*10)</f>
        <v/>
      </c>
    </row>
    <row r="201" spans="1:1" x14ac:dyDescent="0.2">
      <c r="A201" s="91" t="str">
        <f>IF(Scores!A201=0,"",(Scores!B201/$E$1)*10)</f>
        <v/>
      </c>
    </row>
    <row r="202" spans="1:1" x14ac:dyDescent="0.2">
      <c r="A202" s="91" t="str">
        <f>IF(Scores!A202=0,"",(Scores!B202/$E$1)*10)</f>
        <v/>
      </c>
    </row>
    <row r="203" spans="1:1" x14ac:dyDescent="0.2">
      <c r="A203" s="91" t="str">
        <f>IF(Scores!A203=0,"",(Scores!B203/$E$1)*10)</f>
        <v/>
      </c>
    </row>
    <row r="204" spans="1:1" x14ac:dyDescent="0.2">
      <c r="A204" s="91" t="str">
        <f>IF(Scores!A204=0,"",(Scores!B204/$E$1)*10)</f>
        <v/>
      </c>
    </row>
    <row r="205" spans="1:1" x14ac:dyDescent="0.2">
      <c r="A205" s="91" t="str">
        <f>IF(Scores!A205=0,"",(Scores!B205/$E$1)*10)</f>
        <v/>
      </c>
    </row>
    <row r="206" spans="1:1" x14ac:dyDescent="0.2">
      <c r="A206" s="91" t="str">
        <f>IF(Scores!A206=0,"",(Scores!B206/$E$1)*10)</f>
        <v/>
      </c>
    </row>
    <row r="207" spans="1:1" x14ac:dyDescent="0.2">
      <c r="A207" s="91" t="str">
        <f>IF(Scores!A207=0,"",(Scores!B207/$E$1)*10)</f>
        <v/>
      </c>
    </row>
    <row r="208" spans="1:1" x14ac:dyDescent="0.2">
      <c r="A208" s="91" t="str">
        <f>IF(Scores!A208=0,"",(Scores!B208/$E$1)*10)</f>
        <v/>
      </c>
    </row>
    <row r="209" spans="1:1" x14ac:dyDescent="0.2">
      <c r="A209" s="91" t="str">
        <f>IF(Scores!A209=0,"",(Scores!B209/$E$1)*10)</f>
        <v/>
      </c>
    </row>
    <row r="210" spans="1:1" x14ac:dyDescent="0.2">
      <c r="A210" s="91" t="str">
        <f>IF(Scores!A210=0,"",(Scores!B210/$E$1)*10)</f>
        <v/>
      </c>
    </row>
    <row r="211" spans="1:1" x14ac:dyDescent="0.2">
      <c r="A211" s="91" t="str">
        <f>IF(Scores!A211=0,"",(Scores!B211/$E$1)*10)</f>
        <v/>
      </c>
    </row>
    <row r="212" spans="1:1" x14ac:dyDescent="0.2">
      <c r="A212" s="91" t="str">
        <f>IF(Scores!A212=0,"",(Scores!B212/$E$1)*10)</f>
        <v/>
      </c>
    </row>
    <row r="213" spans="1:1" x14ac:dyDescent="0.2">
      <c r="A213" s="91" t="str">
        <f>IF(Scores!A213=0,"",(Scores!B213/$E$1)*10)</f>
        <v/>
      </c>
    </row>
    <row r="214" spans="1:1" x14ac:dyDescent="0.2">
      <c r="A214" s="91" t="str">
        <f>IF(Scores!A214=0,"",(Scores!B214/$E$1)*10)</f>
        <v/>
      </c>
    </row>
    <row r="215" spans="1:1" x14ac:dyDescent="0.2">
      <c r="A215" s="91" t="str">
        <f>IF(Scores!A215=0,"",(Scores!B215/$E$1)*10)</f>
        <v/>
      </c>
    </row>
    <row r="216" spans="1:1" x14ac:dyDescent="0.2">
      <c r="A216" s="91" t="str">
        <f>IF(Scores!A216=0,"",(Scores!B216/$E$1)*10)</f>
        <v/>
      </c>
    </row>
    <row r="217" spans="1:1" x14ac:dyDescent="0.2">
      <c r="A217" s="91" t="str">
        <f>IF(Scores!A217=0,"",(Scores!B217/$E$1)*10)</f>
        <v/>
      </c>
    </row>
    <row r="218" spans="1:1" x14ac:dyDescent="0.2">
      <c r="A218" s="91" t="str">
        <f>IF(Scores!A218=0,"",(Scores!B218/$E$1)*10)</f>
        <v/>
      </c>
    </row>
    <row r="219" spans="1:1" x14ac:dyDescent="0.2">
      <c r="A219" s="91" t="str">
        <f>IF(Scores!A219=0,"",(Scores!B219/$E$1)*10)</f>
        <v/>
      </c>
    </row>
    <row r="220" spans="1:1" x14ac:dyDescent="0.2">
      <c r="A220" s="91" t="str">
        <f>IF(Scores!A220=0,"",(Scores!B220/$E$1)*10)</f>
        <v/>
      </c>
    </row>
    <row r="221" spans="1:1" x14ac:dyDescent="0.2">
      <c r="A221" s="91" t="str">
        <f>IF(Scores!A221=0,"",(Scores!B221/$E$1)*10)</f>
        <v/>
      </c>
    </row>
    <row r="222" spans="1:1" x14ac:dyDescent="0.2">
      <c r="A222" s="91" t="str">
        <f>IF(Scores!A222=0,"",(Scores!B222/$E$1)*10)</f>
        <v/>
      </c>
    </row>
    <row r="223" spans="1:1" x14ac:dyDescent="0.2">
      <c r="A223" s="91" t="str">
        <f>IF(Scores!A223=0,"",(Scores!B223/$E$1)*10)</f>
        <v/>
      </c>
    </row>
    <row r="224" spans="1:1" x14ac:dyDescent="0.2">
      <c r="A224" s="91" t="str">
        <f>IF(Scores!A224=0,"",(Scores!B224/$E$1)*10)</f>
        <v/>
      </c>
    </row>
    <row r="225" spans="1:1" x14ac:dyDescent="0.2">
      <c r="A225" s="91" t="str">
        <f>IF(Scores!A225=0,"",(Scores!B225/$E$1)*10)</f>
        <v/>
      </c>
    </row>
    <row r="226" spans="1:1" x14ac:dyDescent="0.2">
      <c r="A226" s="91" t="str">
        <f>IF(Scores!A226=0,"",(Scores!B226/$E$1)*10)</f>
        <v/>
      </c>
    </row>
    <row r="227" spans="1:1" x14ac:dyDescent="0.2">
      <c r="A227" s="91" t="str">
        <f>IF(Scores!A227=0,"",(Scores!B227/$E$1)*10)</f>
        <v/>
      </c>
    </row>
    <row r="228" spans="1:1" x14ac:dyDescent="0.2">
      <c r="A228" s="91" t="str">
        <f>IF(Scores!A228=0,"",(Scores!B228/$E$1)*10)</f>
        <v/>
      </c>
    </row>
    <row r="229" spans="1:1" x14ac:dyDescent="0.2">
      <c r="A229" s="91" t="str">
        <f>IF(Scores!A229=0,"",(Scores!B229/$E$1)*10)</f>
        <v/>
      </c>
    </row>
    <row r="230" spans="1:1" x14ac:dyDescent="0.2">
      <c r="A230" s="91" t="str">
        <f>IF(Scores!A230=0,"",(Scores!B230/$E$1)*10)</f>
        <v/>
      </c>
    </row>
    <row r="231" spans="1:1" x14ac:dyDescent="0.2">
      <c r="A231" s="91" t="str">
        <f>IF(Scores!A231=0,"",(Scores!B231/$E$1)*10)</f>
        <v/>
      </c>
    </row>
    <row r="232" spans="1:1" x14ac:dyDescent="0.2">
      <c r="A232" s="91" t="str">
        <f>IF(Scores!A232=0,"",(Scores!B232/$E$1)*10)</f>
        <v/>
      </c>
    </row>
    <row r="233" spans="1:1" x14ac:dyDescent="0.2">
      <c r="A233" s="91" t="str">
        <f>IF(Scores!A233=0,"",(Scores!B233/$E$1)*10)</f>
        <v/>
      </c>
    </row>
    <row r="234" spans="1:1" x14ac:dyDescent="0.2">
      <c r="A234" s="91" t="str">
        <f>IF(Scores!A234=0,"",(Scores!B234/$E$1)*10)</f>
        <v/>
      </c>
    </row>
    <row r="235" spans="1:1" x14ac:dyDescent="0.2">
      <c r="A235" s="91" t="str">
        <f>IF(Scores!A235=0,"",(Scores!B235/$E$1)*10)</f>
        <v/>
      </c>
    </row>
    <row r="236" spans="1:1" x14ac:dyDescent="0.2">
      <c r="A236" s="91" t="str">
        <f>IF(Scores!A236=0,"",(Scores!B236/$E$1)*10)</f>
        <v/>
      </c>
    </row>
    <row r="237" spans="1:1" x14ac:dyDescent="0.2">
      <c r="A237" s="91" t="str">
        <f>IF(Scores!A237=0,"",(Scores!B237/$E$1)*10)</f>
        <v/>
      </c>
    </row>
    <row r="238" spans="1:1" x14ac:dyDescent="0.2">
      <c r="A238" s="91" t="str">
        <f>IF(Scores!A238=0,"",(Scores!B238/$E$1)*10)</f>
        <v/>
      </c>
    </row>
    <row r="239" spans="1:1" x14ac:dyDescent="0.2">
      <c r="A239" s="91" t="str">
        <f>IF(Scores!A239=0,"",(Scores!B239/$E$1)*10)</f>
        <v/>
      </c>
    </row>
    <row r="240" spans="1:1" x14ac:dyDescent="0.2">
      <c r="A240" s="91" t="str">
        <f>IF(Scores!A240=0,"",(Scores!B240/$E$1)*10)</f>
        <v/>
      </c>
    </row>
    <row r="241" spans="1:1" x14ac:dyDescent="0.2">
      <c r="A241" s="91" t="str">
        <f>IF(Scores!A241=0,"",(Scores!B241/$E$1)*10)</f>
        <v/>
      </c>
    </row>
    <row r="242" spans="1:1" x14ac:dyDescent="0.2">
      <c r="A242" s="91" t="str">
        <f>IF(Scores!A242=0,"",(Scores!B242/$E$1)*10)</f>
        <v/>
      </c>
    </row>
    <row r="243" spans="1:1" x14ac:dyDescent="0.2">
      <c r="A243" s="91" t="str">
        <f>IF(Scores!A243=0,"",(Scores!B243/$E$1)*10)</f>
        <v/>
      </c>
    </row>
    <row r="244" spans="1:1" x14ac:dyDescent="0.2">
      <c r="A244" s="91" t="str">
        <f>IF(Scores!A244=0,"",(Scores!B244/$E$1)*10)</f>
        <v/>
      </c>
    </row>
    <row r="245" spans="1:1" x14ac:dyDescent="0.2">
      <c r="A245" s="91" t="str">
        <f>IF(Scores!A245=0,"",(Scores!B245/$E$1)*10)</f>
        <v/>
      </c>
    </row>
    <row r="246" spans="1:1" x14ac:dyDescent="0.2">
      <c r="A246" s="91" t="str">
        <f>IF(Scores!A246=0,"",(Scores!B246/$E$1)*10)</f>
        <v/>
      </c>
    </row>
    <row r="247" spans="1:1" x14ac:dyDescent="0.2">
      <c r="A247" s="91" t="str">
        <f>IF(Scores!A247=0,"",(Scores!B247/$E$1)*10)</f>
        <v/>
      </c>
    </row>
    <row r="248" spans="1:1" x14ac:dyDescent="0.2">
      <c r="A248" s="91" t="str">
        <f>IF(Scores!A248=0,"",(Scores!B248/$E$1)*10)</f>
        <v/>
      </c>
    </row>
    <row r="249" spans="1:1" x14ac:dyDescent="0.2">
      <c r="A249" s="91" t="str">
        <f>IF(Scores!A249=0,"",(Scores!B249/$E$1)*10)</f>
        <v/>
      </c>
    </row>
    <row r="250" spans="1:1" x14ac:dyDescent="0.2">
      <c r="A250" s="91" t="str">
        <f>IF(Scores!A250=0,"",(Scores!B250/$E$1)*10)</f>
        <v/>
      </c>
    </row>
    <row r="251" spans="1:1" x14ac:dyDescent="0.2">
      <c r="A251" s="91" t="str">
        <f>IF(Scores!A251=0,"",(Scores!B251/$E$1)*10)</f>
        <v/>
      </c>
    </row>
    <row r="252" spans="1:1" x14ac:dyDescent="0.2">
      <c r="A252" s="91" t="str">
        <f>IF(Scores!A252=0,"",(Scores!B252/$E$1)*10)</f>
        <v/>
      </c>
    </row>
    <row r="253" spans="1:1" x14ac:dyDescent="0.2">
      <c r="A253" s="91" t="str">
        <f>IF(Scores!A253=0,"",(Scores!B253/$E$1)*10)</f>
        <v/>
      </c>
    </row>
    <row r="254" spans="1:1" x14ac:dyDescent="0.2">
      <c r="A254" s="91" t="str">
        <f>IF(Scores!A254=0,"",(Scores!B254/$E$1)*10)</f>
        <v/>
      </c>
    </row>
    <row r="255" spans="1:1" x14ac:dyDescent="0.2">
      <c r="A255" s="91" t="str">
        <f>IF(Scores!A255=0,"",(Scores!B255/$E$1)*10)</f>
        <v/>
      </c>
    </row>
    <row r="256" spans="1:1" x14ac:dyDescent="0.2">
      <c r="A256" s="91" t="str">
        <f>IF(Scores!A256=0,"",(Scores!B256/$E$1)*10)</f>
        <v/>
      </c>
    </row>
    <row r="257" spans="1:1" x14ac:dyDescent="0.2">
      <c r="A257" s="91" t="str">
        <f>IF(Scores!A257=0,"",(Scores!B257/$E$1)*10)</f>
        <v/>
      </c>
    </row>
    <row r="258" spans="1:1" x14ac:dyDescent="0.2">
      <c r="A258" s="91" t="str">
        <f>IF(Scores!A258=0,"",(Scores!B258/$E$1)*10)</f>
        <v/>
      </c>
    </row>
    <row r="259" spans="1:1" x14ac:dyDescent="0.2">
      <c r="A259" s="91" t="str">
        <f>IF(Scores!A259=0,"",(Scores!B259/$E$1)*10)</f>
        <v/>
      </c>
    </row>
    <row r="260" spans="1:1" x14ac:dyDescent="0.2">
      <c r="A260" s="91" t="str">
        <f>IF(Scores!A260=0,"",(Scores!B260/$E$1)*10)</f>
        <v/>
      </c>
    </row>
    <row r="261" spans="1:1" x14ac:dyDescent="0.2">
      <c r="A261" s="91" t="str">
        <f>IF(Scores!A261=0,"",(Scores!B261/$E$1)*10)</f>
        <v/>
      </c>
    </row>
    <row r="262" spans="1:1" x14ac:dyDescent="0.2">
      <c r="A262" s="91" t="str">
        <f>IF(Scores!A262=0,"",(Scores!B262/$E$1)*10)</f>
        <v/>
      </c>
    </row>
    <row r="263" spans="1:1" x14ac:dyDescent="0.2">
      <c r="A263" s="91" t="str">
        <f>IF(Scores!A263=0,"",(Scores!B263/$E$1)*10)</f>
        <v/>
      </c>
    </row>
    <row r="264" spans="1:1" x14ac:dyDescent="0.2">
      <c r="A264" s="91" t="str">
        <f>IF(Scores!A264=0,"",(Scores!B264/$E$1)*10)</f>
        <v/>
      </c>
    </row>
    <row r="265" spans="1:1" x14ac:dyDescent="0.2">
      <c r="A265" s="91" t="str">
        <f>IF(Scores!A265=0,"",(Scores!B265/$E$1)*10)</f>
        <v/>
      </c>
    </row>
    <row r="266" spans="1:1" x14ac:dyDescent="0.2">
      <c r="A266" s="91" t="str">
        <f>IF(Scores!A266=0,"",(Scores!B266/$E$1)*10)</f>
        <v/>
      </c>
    </row>
    <row r="267" spans="1:1" x14ac:dyDescent="0.2">
      <c r="A267" s="91" t="str">
        <f>IF(Scores!A267=0,"",(Scores!B267/$E$1)*10)</f>
        <v/>
      </c>
    </row>
    <row r="268" spans="1:1" x14ac:dyDescent="0.2">
      <c r="A268" s="91" t="str">
        <f>IF(Scores!A268=0,"",(Scores!B268/$E$1)*10)</f>
        <v/>
      </c>
    </row>
    <row r="269" spans="1:1" x14ac:dyDescent="0.2">
      <c r="A269" s="91" t="str">
        <f>IF(Scores!A269=0,"",(Scores!B269/$E$1)*10)</f>
        <v/>
      </c>
    </row>
    <row r="270" spans="1:1" x14ac:dyDescent="0.2">
      <c r="A270" s="91" t="str">
        <f>IF(Scores!A270=0,"",(Scores!B270/$E$1)*10)</f>
        <v/>
      </c>
    </row>
    <row r="271" spans="1:1" x14ac:dyDescent="0.2">
      <c r="A271" s="91" t="str">
        <f>IF(Scores!A271=0,"",(Scores!B271/$E$1)*10)</f>
        <v/>
      </c>
    </row>
    <row r="272" spans="1:1" x14ac:dyDescent="0.2">
      <c r="A272" s="91" t="str">
        <f>IF(Scores!A272=0,"",(Scores!B272/$E$1)*10)</f>
        <v/>
      </c>
    </row>
    <row r="273" spans="1:1" x14ac:dyDescent="0.2">
      <c r="A273" s="91" t="str">
        <f>IF(Scores!A273=0,"",(Scores!B273/$E$1)*10)</f>
        <v/>
      </c>
    </row>
    <row r="274" spans="1:1" x14ac:dyDescent="0.2">
      <c r="A274" s="91" t="str">
        <f>IF(Scores!A274=0,"",(Scores!B274/$E$1)*10)</f>
        <v/>
      </c>
    </row>
    <row r="275" spans="1:1" x14ac:dyDescent="0.2">
      <c r="A275" s="91" t="str">
        <f>IF(Scores!A275=0,"",(Scores!B275/$E$1)*10)</f>
        <v/>
      </c>
    </row>
    <row r="276" spans="1:1" x14ac:dyDescent="0.2">
      <c r="A276" s="91" t="str">
        <f>IF(Scores!A276=0,"",(Scores!B276/$E$1)*10)</f>
        <v/>
      </c>
    </row>
    <row r="277" spans="1:1" x14ac:dyDescent="0.2">
      <c r="A277" s="91" t="str">
        <f>IF(Scores!A277=0,"",(Scores!B277/$E$1)*10)</f>
        <v/>
      </c>
    </row>
    <row r="278" spans="1:1" x14ac:dyDescent="0.2">
      <c r="A278" s="91" t="str">
        <f>IF(Scores!A278=0,"",(Scores!B278/$E$1)*10)</f>
        <v/>
      </c>
    </row>
    <row r="279" spans="1:1" x14ac:dyDescent="0.2">
      <c r="A279" s="91" t="str">
        <f>IF(Scores!A279=0,"",(Scores!B279/$E$1)*10)</f>
        <v/>
      </c>
    </row>
    <row r="280" spans="1:1" x14ac:dyDescent="0.2">
      <c r="A280" s="91" t="str">
        <f>IF(Scores!A280=0,"",(Scores!B280/$E$1)*10)</f>
        <v/>
      </c>
    </row>
    <row r="281" spans="1:1" x14ac:dyDescent="0.2">
      <c r="A281" s="91" t="str">
        <f>IF(Scores!A281=0,"",(Scores!B281/$E$1)*10)</f>
        <v/>
      </c>
    </row>
    <row r="282" spans="1:1" x14ac:dyDescent="0.2">
      <c r="A282" s="91" t="str">
        <f>IF(Scores!A282=0,"",(Scores!B282/$E$1)*10)</f>
        <v/>
      </c>
    </row>
    <row r="283" spans="1:1" x14ac:dyDescent="0.2">
      <c r="A283" s="91" t="str">
        <f>IF(Scores!A283=0,"",(Scores!B283/$E$1)*10)</f>
        <v/>
      </c>
    </row>
    <row r="284" spans="1:1" x14ac:dyDescent="0.2">
      <c r="A284" s="91" t="str">
        <f>IF(Scores!A284=0,"",(Scores!B284/$E$1)*10)</f>
        <v/>
      </c>
    </row>
    <row r="285" spans="1:1" x14ac:dyDescent="0.2">
      <c r="A285" s="91" t="str">
        <f>IF(Scores!A285=0,"",(Scores!B285/$E$1)*10)</f>
        <v/>
      </c>
    </row>
    <row r="286" spans="1:1" x14ac:dyDescent="0.2">
      <c r="A286" s="91" t="str">
        <f>IF(Scores!A286=0,"",(Scores!B286/$E$1)*10)</f>
        <v/>
      </c>
    </row>
    <row r="287" spans="1:1" x14ac:dyDescent="0.2">
      <c r="A287" s="91" t="str">
        <f>IF(Scores!A287=0,"",(Scores!B287/$E$1)*10)</f>
        <v/>
      </c>
    </row>
    <row r="288" spans="1:1" x14ac:dyDescent="0.2">
      <c r="A288" s="91" t="str">
        <f>IF(Scores!A288=0,"",(Scores!B288/$E$1)*10)</f>
        <v/>
      </c>
    </row>
    <row r="289" spans="1:1" x14ac:dyDescent="0.2">
      <c r="A289" s="91" t="str">
        <f>IF(Scores!A289=0,"",(Scores!B289/$E$1)*10)</f>
        <v/>
      </c>
    </row>
    <row r="290" spans="1:1" x14ac:dyDescent="0.2">
      <c r="A290" s="91" t="str">
        <f>IF(Scores!A290=0,"",(Scores!B290/$E$1)*10)</f>
        <v/>
      </c>
    </row>
    <row r="291" spans="1:1" x14ac:dyDescent="0.2">
      <c r="A291" s="91" t="str">
        <f>IF(Scores!A291=0,"",(Scores!B291/$E$1)*10)</f>
        <v/>
      </c>
    </row>
    <row r="292" spans="1:1" x14ac:dyDescent="0.2">
      <c r="A292" s="91" t="str">
        <f>IF(Scores!A292=0,"",(Scores!B292/$E$1)*10)</f>
        <v/>
      </c>
    </row>
    <row r="293" spans="1:1" x14ac:dyDescent="0.2">
      <c r="A293" s="91" t="str">
        <f>IF(Scores!A293=0,"",(Scores!B293/$E$1)*10)</f>
        <v/>
      </c>
    </row>
    <row r="294" spans="1:1" x14ac:dyDescent="0.2">
      <c r="A294" s="91" t="str">
        <f>IF(Scores!A294=0,"",(Scores!B294/$E$1)*10)</f>
        <v/>
      </c>
    </row>
    <row r="295" spans="1:1" x14ac:dyDescent="0.2">
      <c r="A295" s="91" t="str">
        <f>IF(Scores!A295=0,"",(Scores!B295/$E$1)*10)</f>
        <v/>
      </c>
    </row>
    <row r="296" spans="1:1" x14ac:dyDescent="0.2">
      <c r="A296" s="91" t="str">
        <f>IF(Scores!A296=0,"",(Scores!B296/$E$1)*10)</f>
        <v/>
      </c>
    </row>
    <row r="297" spans="1:1" x14ac:dyDescent="0.2">
      <c r="A297" s="91" t="str">
        <f>IF(Scores!A297=0,"",(Scores!B297/$E$1)*10)</f>
        <v/>
      </c>
    </row>
    <row r="298" spans="1:1" x14ac:dyDescent="0.2">
      <c r="A298" s="91" t="str">
        <f>IF(Scores!A298=0,"",(Scores!B298/$E$1)*10)</f>
        <v/>
      </c>
    </row>
    <row r="299" spans="1:1" x14ac:dyDescent="0.2">
      <c r="A299" s="91" t="str">
        <f>IF(Scores!A299=0,"",(Scores!B299/$E$1)*10)</f>
        <v/>
      </c>
    </row>
    <row r="300" spans="1:1" x14ac:dyDescent="0.2">
      <c r="A300" s="91" t="str">
        <f>IF(Scores!A300=0,"",(Scores!B300/$E$1)*10)</f>
        <v/>
      </c>
    </row>
    <row r="301" spans="1:1" x14ac:dyDescent="0.2">
      <c r="A301" s="91" t="str">
        <f>IF(Scores!A301=0,"",(Scores!B301/$E$1)*10)</f>
        <v/>
      </c>
    </row>
    <row r="302" spans="1:1" x14ac:dyDescent="0.2">
      <c r="A302" s="91" t="str">
        <f>IF(Scores!A302=0,"",(Scores!B302/$E$1)*10)</f>
        <v/>
      </c>
    </row>
    <row r="303" spans="1:1" x14ac:dyDescent="0.2">
      <c r="A303" s="91" t="str">
        <f>IF(Scores!A303=0,"",(Scores!B303/$E$1)*10)</f>
        <v/>
      </c>
    </row>
    <row r="304" spans="1:1" x14ac:dyDescent="0.2">
      <c r="A304" s="91" t="str">
        <f>IF(Scores!A304=0,"",(Scores!B304/$E$1)*10)</f>
        <v/>
      </c>
    </row>
    <row r="305" spans="1:1" x14ac:dyDescent="0.2">
      <c r="A305" s="91" t="str">
        <f>IF(Scores!A305=0,"",(Scores!B305/$E$1)*10)</f>
        <v/>
      </c>
    </row>
    <row r="306" spans="1:1" x14ac:dyDescent="0.2">
      <c r="A306" s="91" t="str">
        <f>IF(Scores!A306=0,"",(Scores!B306/$E$1)*10)</f>
        <v/>
      </c>
    </row>
    <row r="307" spans="1:1" x14ac:dyDescent="0.2">
      <c r="A307" s="91" t="str">
        <f>IF(Scores!A307=0,"",(Scores!B307/$E$1)*10)</f>
        <v/>
      </c>
    </row>
    <row r="308" spans="1:1" x14ac:dyDescent="0.2">
      <c r="A308" s="91" t="str">
        <f>IF(Scores!A308=0,"",(Scores!B308/$E$1)*10)</f>
        <v/>
      </c>
    </row>
    <row r="309" spans="1:1" x14ac:dyDescent="0.2">
      <c r="A309" s="91" t="str">
        <f>IF(Scores!A309=0,"",(Scores!B309/$E$1)*10)</f>
        <v/>
      </c>
    </row>
    <row r="310" spans="1:1" x14ac:dyDescent="0.2">
      <c r="A310" s="91" t="str">
        <f>IF(Scores!A310=0,"",(Scores!B310/$E$1)*10)</f>
        <v/>
      </c>
    </row>
    <row r="311" spans="1:1" x14ac:dyDescent="0.2">
      <c r="A311" s="91" t="str">
        <f>IF(Scores!A311=0,"",(Scores!B311/$E$1)*10)</f>
        <v/>
      </c>
    </row>
    <row r="312" spans="1:1" x14ac:dyDescent="0.2">
      <c r="A312" s="91" t="str">
        <f>IF(Scores!A312=0,"",(Scores!B312/$E$1)*10)</f>
        <v/>
      </c>
    </row>
    <row r="313" spans="1:1" x14ac:dyDescent="0.2">
      <c r="A313" s="91" t="str">
        <f>IF(Scores!A313=0,"",(Scores!B313/$E$1)*10)</f>
        <v/>
      </c>
    </row>
    <row r="314" spans="1:1" x14ac:dyDescent="0.2">
      <c r="A314" s="91" t="str">
        <f>IF(Scores!A314=0,"",(Scores!B314/$E$1)*10)</f>
        <v/>
      </c>
    </row>
    <row r="315" spans="1:1" x14ac:dyDescent="0.2">
      <c r="A315" s="91" t="str">
        <f>IF(Scores!A315=0,"",(Scores!B315/$E$1)*10)</f>
        <v/>
      </c>
    </row>
    <row r="316" spans="1:1" x14ac:dyDescent="0.2">
      <c r="A316" s="91" t="str">
        <f>IF(Scores!A316=0,"",(Scores!B316/$E$1)*10)</f>
        <v/>
      </c>
    </row>
    <row r="317" spans="1:1" x14ac:dyDescent="0.2">
      <c r="A317" s="91" t="str">
        <f>IF(Scores!A317=0,"",(Scores!B317/$E$1)*10)</f>
        <v/>
      </c>
    </row>
    <row r="318" spans="1:1" x14ac:dyDescent="0.2">
      <c r="A318" s="91" t="str">
        <f>IF(Scores!A318=0,"",(Scores!B318/$E$1)*10)</f>
        <v/>
      </c>
    </row>
    <row r="319" spans="1:1" x14ac:dyDescent="0.2">
      <c r="A319" s="91" t="str">
        <f>IF(Scores!A319=0,"",(Scores!B319/$E$1)*10)</f>
        <v/>
      </c>
    </row>
    <row r="320" spans="1:1" x14ac:dyDescent="0.2">
      <c r="A320" s="91" t="str">
        <f>IF(Scores!A320=0,"",(Scores!B320/$E$1)*10)</f>
        <v/>
      </c>
    </row>
    <row r="321" spans="1:1" x14ac:dyDescent="0.2">
      <c r="A321" s="91" t="str">
        <f>IF(Scores!A321=0,"",(Scores!B321/$E$1)*10)</f>
        <v/>
      </c>
    </row>
    <row r="322" spans="1:1" x14ac:dyDescent="0.2">
      <c r="A322" s="91" t="str">
        <f>IF(Scores!A322=0,"",(Scores!B322/$E$1)*10)</f>
        <v/>
      </c>
    </row>
    <row r="323" spans="1:1" x14ac:dyDescent="0.2">
      <c r="A323" s="91" t="str">
        <f>IF(Scores!A323=0,"",(Scores!B323/$E$1)*10)</f>
        <v/>
      </c>
    </row>
    <row r="324" spans="1:1" x14ac:dyDescent="0.2">
      <c r="A324" s="91" t="str">
        <f>IF(Scores!A324=0,"",(Scores!B324/$E$1)*10)</f>
        <v/>
      </c>
    </row>
    <row r="325" spans="1:1" x14ac:dyDescent="0.2">
      <c r="A325" s="91" t="str">
        <f>IF(Scores!A325=0,"",(Scores!B325/$E$1)*10)</f>
        <v/>
      </c>
    </row>
    <row r="326" spans="1:1" x14ac:dyDescent="0.2">
      <c r="A326" s="91" t="str">
        <f>IF(Scores!A326=0,"",(Scores!B326/$E$1)*10)</f>
        <v/>
      </c>
    </row>
    <row r="327" spans="1:1" x14ac:dyDescent="0.2">
      <c r="A327" s="91" t="str">
        <f>IF(Scores!A327=0,"",(Scores!B327/$E$1)*10)</f>
        <v/>
      </c>
    </row>
    <row r="328" spans="1:1" x14ac:dyDescent="0.2">
      <c r="A328" s="91" t="str">
        <f>IF(Scores!A328=0,"",(Scores!B328/$E$1)*10)</f>
        <v/>
      </c>
    </row>
    <row r="329" spans="1:1" x14ac:dyDescent="0.2">
      <c r="A329" s="91" t="str">
        <f>IF(Scores!A329=0,"",(Scores!B329/$E$1)*10)</f>
        <v/>
      </c>
    </row>
    <row r="330" spans="1:1" x14ac:dyDescent="0.2">
      <c r="A330" s="91" t="str">
        <f>IF(Scores!A330=0,"",(Scores!B330/$E$1)*10)</f>
        <v/>
      </c>
    </row>
    <row r="331" spans="1:1" x14ac:dyDescent="0.2">
      <c r="A331" s="91" t="str">
        <f>IF(Scores!A331=0,"",(Scores!B331/$E$1)*10)</f>
        <v/>
      </c>
    </row>
    <row r="332" spans="1:1" x14ac:dyDescent="0.2">
      <c r="A332" s="91" t="str">
        <f>IF(Scores!A332=0,"",(Scores!B332/$E$1)*10)</f>
        <v/>
      </c>
    </row>
    <row r="333" spans="1:1" x14ac:dyDescent="0.2">
      <c r="A333" s="91" t="str">
        <f>IF(Scores!A333=0,"",(Scores!B333/$E$1)*10)</f>
        <v/>
      </c>
    </row>
    <row r="334" spans="1:1" x14ac:dyDescent="0.2">
      <c r="A334" s="91" t="str">
        <f>IF(Scores!A334=0,"",(Scores!B334/$E$1)*10)</f>
        <v/>
      </c>
    </row>
    <row r="335" spans="1:1" x14ac:dyDescent="0.2">
      <c r="A335" s="91" t="str">
        <f>IF(Scores!A335=0,"",(Scores!B335/$E$1)*10)</f>
        <v/>
      </c>
    </row>
    <row r="336" spans="1:1" x14ac:dyDescent="0.2">
      <c r="A336" s="91" t="str">
        <f>IF(Scores!A336=0,"",(Scores!B336/$E$1)*10)</f>
        <v/>
      </c>
    </row>
    <row r="337" spans="1:1" x14ac:dyDescent="0.2">
      <c r="A337" s="91" t="str">
        <f>IF(Scores!A337=0,"",(Scores!B337/$E$1)*10)</f>
        <v/>
      </c>
    </row>
    <row r="338" spans="1:1" x14ac:dyDescent="0.2">
      <c r="A338" s="91" t="str">
        <f>IF(Scores!A338=0,"",(Scores!B338/$E$1)*10)</f>
        <v/>
      </c>
    </row>
    <row r="339" spans="1:1" x14ac:dyDescent="0.2">
      <c r="A339" s="91" t="str">
        <f>IF(Scores!A339=0,"",(Scores!B339/$E$1)*10)</f>
        <v/>
      </c>
    </row>
    <row r="340" spans="1:1" x14ac:dyDescent="0.2">
      <c r="A340" s="91" t="str">
        <f>IF(Scores!A340=0,"",(Scores!B340/$E$1)*10)</f>
        <v/>
      </c>
    </row>
    <row r="341" spans="1:1" x14ac:dyDescent="0.2">
      <c r="A341" s="91" t="str">
        <f>IF(Scores!A341=0,"",(Scores!B341/$E$1)*10)</f>
        <v/>
      </c>
    </row>
    <row r="342" spans="1:1" x14ac:dyDescent="0.2">
      <c r="A342" s="91" t="str">
        <f>IF(Scores!A342=0,"",(Scores!B342/$E$1)*10)</f>
        <v/>
      </c>
    </row>
    <row r="343" spans="1:1" x14ac:dyDescent="0.2">
      <c r="A343" s="91" t="str">
        <f>IF(Scores!A343=0,"",(Scores!B343/$E$1)*10)</f>
        <v/>
      </c>
    </row>
    <row r="344" spans="1:1" x14ac:dyDescent="0.2">
      <c r="A344" s="91" t="str">
        <f>IF(Scores!A344=0,"",(Scores!B344/$E$1)*10)</f>
        <v/>
      </c>
    </row>
    <row r="345" spans="1:1" x14ac:dyDescent="0.2">
      <c r="A345" s="91" t="str">
        <f>IF(Scores!A345=0,"",(Scores!B345/$E$1)*10)</f>
        <v/>
      </c>
    </row>
    <row r="346" spans="1:1" x14ac:dyDescent="0.2">
      <c r="A346" s="91" t="str">
        <f>IF(Scores!A346=0,"",(Scores!B346/$E$1)*10)</f>
        <v/>
      </c>
    </row>
    <row r="347" spans="1:1" x14ac:dyDescent="0.2">
      <c r="A347" s="91" t="str">
        <f>IF(Scores!A347=0,"",(Scores!B347/$E$1)*10)</f>
        <v/>
      </c>
    </row>
    <row r="348" spans="1:1" x14ac:dyDescent="0.2">
      <c r="A348" s="91" t="str">
        <f>IF(Scores!A348=0,"",(Scores!B348/$E$1)*10)</f>
        <v/>
      </c>
    </row>
    <row r="349" spans="1:1" x14ac:dyDescent="0.2">
      <c r="A349" s="91" t="str">
        <f>IF(Scores!A349=0,"",(Scores!B349/$E$1)*10)</f>
        <v/>
      </c>
    </row>
    <row r="350" spans="1:1" x14ac:dyDescent="0.2">
      <c r="A350" s="91" t="str">
        <f>IF(Scores!A350=0,"",(Scores!B350/$E$1)*10)</f>
        <v/>
      </c>
    </row>
    <row r="351" spans="1:1" x14ac:dyDescent="0.2">
      <c r="A351" s="91" t="str">
        <f>IF(Scores!A351=0,"",(Scores!B351/$E$1)*10)</f>
        <v/>
      </c>
    </row>
    <row r="352" spans="1:1" x14ac:dyDescent="0.2">
      <c r="A352" s="91" t="str">
        <f>IF(Scores!A352=0,"",(Scores!B352/$E$1)*10)</f>
        <v/>
      </c>
    </row>
    <row r="353" spans="1:1" x14ac:dyDescent="0.2">
      <c r="A353" s="91" t="str">
        <f>IF(Scores!A353=0,"",(Scores!B353/$E$1)*10)</f>
        <v/>
      </c>
    </row>
    <row r="354" spans="1:1" x14ac:dyDescent="0.2">
      <c r="A354" s="91" t="str">
        <f>IF(Scores!A354=0,"",(Scores!B354/$E$1)*10)</f>
        <v/>
      </c>
    </row>
    <row r="355" spans="1:1" x14ac:dyDescent="0.2">
      <c r="A355" s="91" t="str">
        <f>IF(Scores!A355=0,"",(Scores!B355/$E$1)*10)</f>
        <v/>
      </c>
    </row>
    <row r="356" spans="1:1" x14ac:dyDescent="0.2">
      <c r="A356" s="91" t="str">
        <f>IF(Scores!A356=0,"",(Scores!B356/$E$1)*10)</f>
        <v/>
      </c>
    </row>
    <row r="357" spans="1:1" x14ac:dyDescent="0.2">
      <c r="A357" s="91" t="str">
        <f>IF(Scores!A357=0,"",(Scores!B357/$E$1)*10)</f>
        <v/>
      </c>
    </row>
    <row r="358" spans="1:1" x14ac:dyDescent="0.2">
      <c r="A358" s="91" t="str">
        <f>IF(Scores!A358=0,"",(Scores!B358/$E$1)*10)</f>
        <v/>
      </c>
    </row>
    <row r="359" spans="1:1" x14ac:dyDescent="0.2">
      <c r="A359" s="91" t="str">
        <f>IF(Scores!A359=0,"",(Scores!B359/$E$1)*10)</f>
        <v/>
      </c>
    </row>
    <row r="360" spans="1:1" x14ac:dyDescent="0.2">
      <c r="A360" s="91" t="str">
        <f>IF(Scores!A360=0,"",(Scores!B360/$E$1)*10)</f>
        <v/>
      </c>
    </row>
    <row r="361" spans="1:1" x14ac:dyDescent="0.2">
      <c r="A361" s="91" t="str">
        <f>IF(Scores!A361=0,"",(Scores!B361/$E$1)*10)</f>
        <v/>
      </c>
    </row>
    <row r="362" spans="1:1" x14ac:dyDescent="0.2">
      <c r="A362" s="91" t="str">
        <f>IF(Scores!A362=0,"",(Scores!B362/$E$1)*10)</f>
        <v/>
      </c>
    </row>
    <row r="363" spans="1:1" x14ac:dyDescent="0.2">
      <c r="A363" s="91" t="str">
        <f>IF(Scores!A363=0,"",(Scores!B363/$E$1)*10)</f>
        <v/>
      </c>
    </row>
    <row r="364" spans="1:1" x14ac:dyDescent="0.2">
      <c r="A364" s="91" t="str">
        <f>IF(Scores!A364=0,"",(Scores!B364/$E$1)*10)</f>
        <v/>
      </c>
    </row>
    <row r="365" spans="1:1" x14ac:dyDescent="0.2">
      <c r="A365" s="91" t="str">
        <f>IF(Scores!A365=0,"",(Scores!B365/$E$1)*10)</f>
        <v/>
      </c>
    </row>
    <row r="366" spans="1:1" x14ac:dyDescent="0.2">
      <c r="A366" s="91" t="str">
        <f>IF(Scores!A366=0,"",(Scores!B366/$E$1)*10)</f>
        <v/>
      </c>
    </row>
    <row r="367" spans="1:1" x14ac:dyDescent="0.2">
      <c r="A367" s="91" t="str">
        <f>IF(Scores!A367=0,"",(Scores!B367/$E$1)*10)</f>
        <v/>
      </c>
    </row>
    <row r="368" spans="1:1" x14ac:dyDescent="0.2">
      <c r="A368" s="91" t="str">
        <f>IF(Scores!A368=0,"",(Scores!B368/$E$1)*10)</f>
        <v/>
      </c>
    </row>
    <row r="369" spans="1:1" x14ac:dyDescent="0.2">
      <c r="A369" s="91" t="str">
        <f>IF(Scores!A369=0,"",(Scores!B369/$E$1)*10)</f>
        <v/>
      </c>
    </row>
    <row r="370" spans="1:1" x14ac:dyDescent="0.2">
      <c r="A370" s="91" t="str">
        <f>IF(Scores!A370=0,"",(Scores!B370/$E$1)*10)</f>
        <v/>
      </c>
    </row>
    <row r="371" spans="1:1" x14ac:dyDescent="0.2">
      <c r="A371" s="91" t="str">
        <f>IF(Scores!A371=0,"",(Scores!B371/$E$1)*10)</f>
        <v/>
      </c>
    </row>
    <row r="372" spans="1:1" x14ac:dyDescent="0.2">
      <c r="A372" s="91" t="str">
        <f>IF(Scores!A372=0,"",(Scores!B372/$E$1)*10)</f>
        <v/>
      </c>
    </row>
    <row r="373" spans="1:1" x14ac:dyDescent="0.2">
      <c r="A373" s="91" t="str">
        <f>IF(Scores!A373=0,"",(Scores!B373/$E$1)*10)</f>
        <v/>
      </c>
    </row>
    <row r="374" spans="1:1" x14ac:dyDescent="0.2">
      <c r="A374" s="91" t="str">
        <f>IF(Scores!A374=0,"",(Scores!B374/$E$1)*10)</f>
        <v/>
      </c>
    </row>
    <row r="375" spans="1:1" x14ac:dyDescent="0.2">
      <c r="A375" s="91" t="str">
        <f>IF(Scores!A375=0,"",(Scores!B375/$E$1)*10)</f>
        <v/>
      </c>
    </row>
    <row r="376" spans="1:1" x14ac:dyDescent="0.2">
      <c r="A376" s="91" t="str">
        <f>IF(Scores!A376=0,"",(Scores!B376/$E$1)*10)</f>
        <v/>
      </c>
    </row>
    <row r="377" spans="1:1" x14ac:dyDescent="0.2">
      <c r="A377" s="91" t="str">
        <f>IF(Scores!A377=0,"",(Scores!B377/$E$1)*10)</f>
        <v/>
      </c>
    </row>
    <row r="378" spans="1:1" x14ac:dyDescent="0.2">
      <c r="A378" s="91" t="str">
        <f>IF(Scores!A378=0,"",(Scores!B378/$E$1)*10)</f>
        <v/>
      </c>
    </row>
    <row r="379" spans="1:1" x14ac:dyDescent="0.2">
      <c r="A379" s="91" t="str">
        <f>IF(Scores!A379=0,"",(Scores!B379/$E$1)*10)</f>
        <v/>
      </c>
    </row>
    <row r="380" spans="1:1" x14ac:dyDescent="0.2">
      <c r="A380" s="91" t="str">
        <f>IF(Scores!A380=0,"",(Scores!B380/$E$1)*10)</f>
        <v/>
      </c>
    </row>
    <row r="381" spans="1:1" x14ac:dyDescent="0.2">
      <c r="A381" s="91" t="str">
        <f>IF(Scores!A381=0,"",(Scores!B381/$E$1)*10)</f>
        <v/>
      </c>
    </row>
    <row r="382" spans="1:1" x14ac:dyDescent="0.2">
      <c r="A382" s="91" t="str">
        <f>IF(Scores!A382=0,"",(Scores!B382/$E$1)*10)</f>
        <v/>
      </c>
    </row>
    <row r="383" spans="1:1" x14ac:dyDescent="0.2">
      <c r="A383" s="91" t="str">
        <f>IF(Scores!A383=0,"",(Scores!B383/$E$1)*10)</f>
        <v/>
      </c>
    </row>
    <row r="384" spans="1:1" x14ac:dyDescent="0.2">
      <c r="A384" s="91" t="str">
        <f>IF(Scores!A384=0,"",(Scores!B384/$E$1)*10)</f>
        <v/>
      </c>
    </row>
    <row r="385" spans="1:1" x14ac:dyDescent="0.2">
      <c r="A385" s="91" t="str">
        <f>IF(Scores!A385=0,"",(Scores!B385/$E$1)*10)</f>
        <v/>
      </c>
    </row>
    <row r="386" spans="1:1" x14ac:dyDescent="0.2">
      <c r="A386" s="91" t="str">
        <f>IF(Scores!A386=0,"",(Scores!B386/$E$1)*10)</f>
        <v/>
      </c>
    </row>
    <row r="387" spans="1:1" x14ac:dyDescent="0.2">
      <c r="A387" s="91" t="str">
        <f>IF(Scores!A387=0,"",(Scores!B387/$E$1)*10)</f>
        <v/>
      </c>
    </row>
    <row r="388" spans="1:1" x14ac:dyDescent="0.2">
      <c r="A388" s="91" t="str">
        <f>IF(Scores!A388=0,"",(Scores!B388/$E$1)*10)</f>
        <v/>
      </c>
    </row>
    <row r="389" spans="1:1" x14ac:dyDescent="0.2">
      <c r="A389" s="91" t="str">
        <f>IF(Scores!A389=0,"",(Scores!B389/$E$1)*10)</f>
        <v/>
      </c>
    </row>
    <row r="390" spans="1:1" x14ac:dyDescent="0.2">
      <c r="A390" s="91" t="str">
        <f>IF(Scores!A390=0,"",(Scores!B390/$E$1)*10)</f>
        <v/>
      </c>
    </row>
    <row r="391" spans="1:1" x14ac:dyDescent="0.2">
      <c r="A391" s="91" t="str">
        <f>IF(Scores!A391=0,"",(Scores!B391/$E$1)*10)</f>
        <v/>
      </c>
    </row>
    <row r="392" spans="1:1" x14ac:dyDescent="0.2">
      <c r="A392" s="91" t="str">
        <f>IF(Scores!A392=0,"",(Scores!B392/$E$1)*10)</f>
        <v/>
      </c>
    </row>
    <row r="393" spans="1:1" x14ac:dyDescent="0.2">
      <c r="A393" s="91" t="str">
        <f>IF(Scores!A393=0,"",(Scores!B393/$E$1)*10)</f>
        <v/>
      </c>
    </row>
    <row r="394" spans="1:1" x14ac:dyDescent="0.2">
      <c r="A394" s="91" t="str">
        <f>IF(Scores!A394=0,"",(Scores!B394/$E$1)*10)</f>
        <v/>
      </c>
    </row>
    <row r="395" spans="1:1" x14ac:dyDescent="0.2">
      <c r="A395" s="91" t="str">
        <f>IF(Scores!A395=0,"",(Scores!B395/$E$1)*10)</f>
        <v/>
      </c>
    </row>
    <row r="396" spans="1:1" x14ac:dyDescent="0.2">
      <c r="A396" s="91" t="str">
        <f>IF(Scores!A396=0,"",(Scores!B396/$E$1)*10)</f>
        <v/>
      </c>
    </row>
    <row r="397" spans="1:1" x14ac:dyDescent="0.2">
      <c r="A397" s="91" t="str">
        <f>IF(Scores!A397=0,"",(Scores!B397/$E$1)*10)</f>
        <v/>
      </c>
    </row>
    <row r="398" spans="1:1" x14ac:dyDescent="0.2">
      <c r="A398" s="91" t="str">
        <f>IF(Scores!A398=0,"",(Scores!B398/$E$1)*10)</f>
        <v/>
      </c>
    </row>
    <row r="399" spans="1:1" x14ac:dyDescent="0.2">
      <c r="A399" s="91" t="str">
        <f>IF(Scores!A399=0,"",(Scores!B399/$E$1)*10)</f>
        <v/>
      </c>
    </row>
    <row r="400" spans="1:1" x14ac:dyDescent="0.2">
      <c r="A400" s="91" t="str">
        <f>IF(Scores!A400=0,"",(Scores!B400/$E$1)*10)</f>
        <v/>
      </c>
    </row>
    <row r="401" spans="1:1" x14ac:dyDescent="0.2">
      <c r="A401" s="91" t="str">
        <f>IF(Scores!A401=0,"",(Scores!B401/$E$1)*10)</f>
        <v/>
      </c>
    </row>
    <row r="402" spans="1:1" x14ac:dyDescent="0.2">
      <c r="A402" s="91" t="str">
        <f>IF(Scores!A402=0,"",(Scores!B402/$E$1)*10)</f>
        <v/>
      </c>
    </row>
    <row r="403" spans="1:1" x14ac:dyDescent="0.2">
      <c r="A403" s="91" t="str">
        <f>IF(Scores!A403=0,"",(Scores!B403/$E$1)*10)</f>
        <v/>
      </c>
    </row>
    <row r="404" spans="1:1" x14ac:dyDescent="0.2">
      <c r="A404" s="91" t="str">
        <f>IF(Scores!A404=0,"",(Scores!B404/$E$1)*10)</f>
        <v/>
      </c>
    </row>
    <row r="405" spans="1:1" x14ac:dyDescent="0.2">
      <c r="A405" s="91" t="str">
        <f>IF(Scores!A405=0,"",(Scores!B405/$E$1)*10)</f>
        <v/>
      </c>
    </row>
    <row r="406" spans="1:1" x14ac:dyDescent="0.2">
      <c r="A406" s="91" t="str">
        <f>IF(Scores!A406=0,"",(Scores!B406/$E$1)*10)</f>
        <v/>
      </c>
    </row>
    <row r="407" spans="1:1" x14ac:dyDescent="0.2">
      <c r="A407" s="91" t="str">
        <f>IF(Scores!A407=0,"",(Scores!B407/$E$1)*10)</f>
        <v/>
      </c>
    </row>
    <row r="408" spans="1:1" x14ac:dyDescent="0.2">
      <c r="A408" s="91" t="str">
        <f>IF(Scores!A408=0,"",(Scores!B408/$E$1)*10)</f>
        <v/>
      </c>
    </row>
    <row r="409" spans="1:1" x14ac:dyDescent="0.2">
      <c r="A409" s="91" t="str">
        <f>IF(Scores!A409=0,"",(Scores!B409/$E$1)*10)</f>
        <v/>
      </c>
    </row>
    <row r="410" spans="1:1" x14ac:dyDescent="0.2">
      <c r="A410" s="91" t="str">
        <f>IF(Scores!A410=0,"",(Scores!B410/$E$1)*10)</f>
        <v/>
      </c>
    </row>
    <row r="411" spans="1:1" x14ac:dyDescent="0.2">
      <c r="A411" s="91" t="str">
        <f>IF(Scores!A411=0,"",(Scores!B411/$E$1)*10)</f>
        <v/>
      </c>
    </row>
    <row r="412" spans="1:1" x14ac:dyDescent="0.2">
      <c r="A412" s="91" t="str">
        <f>IF(Scores!A412=0,"",(Scores!B412/$E$1)*10)</f>
        <v/>
      </c>
    </row>
    <row r="413" spans="1:1" x14ac:dyDescent="0.2">
      <c r="A413" s="91" t="str">
        <f>IF(Scores!A413=0,"",(Scores!B413/$E$1)*10)</f>
        <v/>
      </c>
    </row>
    <row r="414" spans="1:1" x14ac:dyDescent="0.2">
      <c r="A414" s="91" t="str">
        <f>IF(Scores!A414=0,"",(Scores!B414/$E$1)*10)</f>
        <v/>
      </c>
    </row>
    <row r="415" spans="1:1" x14ac:dyDescent="0.2">
      <c r="A415" s="91" t="str">
        <f>IF(Scores!A415=0,"",(Scores!B415/$E$1)*10)</f>
        <v/>
      </c>
    </row>
    <row r="416" spans="1:1" x14ac:dyDescent="0.2">
      <c r="A416" s="91" t="str">
        <f>IF(Scores!A416=0,"",(Scores!B416/$E$1)*10)</f>
        <v/>
      </c>
    </row>
    <row r="417" spans="1:1" x14ac:dyDescent="0.2">
      <c r="A417" s="91" t="str">
        <f>IF(Scores!A417=0,"",(Scores!B417/$E$1)*10)</f>
        <v/>
      </c>
    </row>
    <row r="418" spans="1:1" x14ac:dyDescent="0.2">
      <c r="A418" s="91" t="str">
        <f>IF(Scores!A418=0,"",(Scores!B418/$E$1)*10)</f>
        <v/>
      </c>
    </row>
    <row r="419" spans="1:1" x14ac:dyDescent="0.2">
      <c r="A419" s="91" t="str">
        <f>IF(Scores!A419=0,"",(Scores!B419/$E$1)*10)</f>
        <v/>
      </c>
    </row>
    <row r="420" spans="1:1" x14ac:dyDescent="0.2">
      <c r="A420" s="91" t="str">
        <f>IF(Scores!A420=0,"",(Scores!B420/$E$1)*10)</f>
        <v/>
      </c>
    </row>
    <row r="421" spans="1:1" x14ac:dyDescent="0.2">
      <c r="A421" s="91" t="str">
        <f>IF(Scores!A421=0,"",(Scores!B421/$E$1)*10)</f>
        <v/>
      </c>
    </row>
    <row r="422" spans="1:1" x14ac:dyDescent="0.2">
      <c r="A422" s="91" t="str">
        <f>IF(Scores!A422=0,"",(Scores!B422/$E$1)*10)</f>
        <v/>
      </c>
    </row>
    <row r="423" spans="1:1" x14ac:dyDescent="0.2">
      <c r="A423" s="91" t="str">
        <f>IF(Scores!A423=0,"",(Scores!B423/$E$1)*10)</f>
        <v/>
      </c>
    </row>
    <row r="424" spans="1:1" x14ac:dyDescent="0.2">
      <c r="A424" s="91" t="str">
        <f>IF(Scores!A424=0,"",(Scores!B424/$E$1)*10)</f>
        <v/>
      </c>
    </row>
    <row r="425" spans="1:1" x14ac:dyDescent="0.2">
      <c r="A425" s="91" t="str">
        <f>IF(Scores!A425=0,"",(Scores!B425/$E$1)*10)</f>
        <v/>
      </c>
    </row>
    <row r="426" spans="1:1" x14ac:dyDescent="0.2">
      <c r="A426" s="91" t="str">
        <f>IF(Scores!A426=0,"",(Scores!B426/$E$1)*10)</f>
        <v/>
      </c>
    </row>
    <row r="427" spans="1:1" x14ac:dyDescent="0.2">
      <c r="A427" s="91" t="str">
        <f>IF(Scores!A427=0,"",(Scores!B427/$E$1)*10)</f>
        <v/>
      </c>
    </row>
    <row r="428" spans="1:1" x14ac:dyDescent="0.2">
      <c r="A428" s="91" t="str">
        <f>IF(Scores!A428=0,"",(Scores!B428/$E$1)*10)</f>
        <v/>
      </c>
    </row>
    <row r="429" spans="1:1" x14ac:dyDescent="0.2">
      <c r="A429" s="91" t="str">
        <f>IF(Scores!A429=0,"",(Scores!B429/$E$1)*10)</f>
        <v/>
      </c>
    </row>
    <row r="430" spans="1:1" x14ac:dyDescent="0.2">
      <c r="A430" s="91" t="str">
        <f>IF(Scores!A430=0,"",(Scores!B430/$E$1)*10)</f>
        <v/>
      </c>
    </row>
    <row r="431" spans="1:1" x14ac:dyDescent="0.2">
      <c r="A431" s="91" t="str">
        <f>IF(Scores!A431=0,"",(Scores!B431/$E$1)*10)</f>
        <v/>
      </c>
    </row>
    <row r="432" spans="1:1" x14ac:dyDescent="0.2">
      <c r="A432" s="91" t="str">
        <f>IF(Scores!A432=0,"",(Scores!B432/$E$1)*10)</f>
        <v/>
      </c>
    </row>
    <row r="433" spans="1:1" x14ac:dyDescent="0.2">
      <c r="A433" s="91" t="str">
        <f>IF(Scores!A433=0,"",(Scores!B433/$E$1)*10)</f>
        <v/>
      </c>
    </row>
    <row r="434" spans="1:1" x14ac:dyDescent="0.2">
      <c r="A434" s="91" t="str">
        <f>IF(Scores!A434=0,"",(Scores!B434/$E$1)*10)</f>
        <v/>
      </c>
    </row>
    <row r="435" spans="1:1" x14ac:dyDescent="0.2">
      <c r="A435" s="91" t="str">
        <f>IF(Scores!A435=0,"",(Scores!B435/$E$1)*10)</f>
        <v/>
      </c>
    </row>
    <row r="436" spans="1:1" x14ac:dyDescent="0.2">
      <c r="A436" s="91" t="str">
        <f>IF(Scores!A436=0,"",(Scores!B436/$E$1)*10)</f>
        <v/>
      </c>
    </row>
    <row r="437" spans="1:1" x14ac:dyDescent="0.2">
      <c r="A437" s="91" t="str">
        <f>IF(Scores!A437=0,"",(Scores!B437/$E$1)*10)</f>
        <v/>
      </c>
    </row>
    <row r="438" spans="1:1" x14ac:dyDescent="0.2">
      <c r="A438" s="91" t="str">
        <f>IF(Scores!A438=0,"",(Scores!B438/$E$1)*10)</f>
        <v/>
      </c>
    </row>
    <row r="439" spans="1:1" x14ac:dyDescent="0.2">
      <c r="A439" s="91" t="str">
        <f>IF(Scores!A439=0,"",(Scores!B439/$E$1)*10)</f>
        <v/>
      </c>
    </row>
    <row r="440" spans="1:1" x14ac:dyDescent="0.2">
      <c r="A440" s="91" t="str">
        <f>IF(Scores!A440=0,"",(Scores!B440/$E$1)*10)</f>
        <v/>
      </c>
    </row>
    <row r="441" spans="1:1" x14ac:dyDescent="0.2">
      <c r="A441" s="91" t="str">
        <f>IF(Scores!A441=0,"",(Scores!B441/$E$1)*10)</f>
        <v/>
      </c>
    </row>
    <row r="442" spans="1:1" x14ac:dyDescent="0.2">
      <c r="A442" s="91" t="str">
        <f>IF(Scores!A442=0,"",(Scores!B442/$E$1)*10)</f>
        <v/>
      </c>
    </row>
    <row r="443" spans="1:1" x14ac:dyDescent="0.2">
      <c r="A443" s="91" t="str">
        <f>IF(Scores!A443=0,"",(Scores!B443/$E$1)*10)</f>
        <v/>
      </c>
    </row>
    <row r="444" spans="1:1" x14ac:dyDescent="0.2">
      <c r="A444" s="91" t="str">
        <f>IF(Scores!A444=0,"",(Scores!B444/$E$1)*10)</f>
        <v/>
      </c>
    </row>
    <row r="445" spans="1:1" x14ac:dyDescent="0.2">
      <c r="A445" s="91" t="str">
        <f>IF(Scores!A445=0,"",(Scores!B445/$E$1)*10)</f>
        <v/>
      </c>
    </row>
    <row r="446" spans="1:1" x14ac:dyDescent="0.2">
      <c r="A446" s="91" t="str">
        <f>IF(Scores!A446=0,"",(Scores!B446/$E$1)*10)</f>
        <v/>
      </c>
    </row>
    <row r="447" spans="1:1" x14ac:dyDescent="0.2">
      <c r="A447" s="91" t="str">
        <f>IF(Scores!A447=0,"",(Scores!B447/$E$1)*10)</f>
        <v/>
      </c>
    </row>
    <row r="448" spans="1:1" x14ac:dyDescent="0.2">
      <c r="A448" s="91" t="str">
        <f>IF(Scores!A448=0,"",(Scores!B448/$E$1)*10)</f>
        <v/>
      </c>
    </row>
    <row r="449" spans="1:1" x14ac:dyDescent="0.2">
      <c r="A449" s="91" t="str">
        <f>IF(Scores!A449=0,"",(Scores!B449/$E$1)*10)</f>
        <v/>
      </c>
    </row>
    <row r="450" spans="1:1" x14ac:dyDescent="0.2">
      <c r="A450" s="91" t="str">
        <f>IF(Scores!A450=0,"",(Scores!B450/$E$1)*10)</f>
        <v/>
      </c>
    </row>
    <row r="451" spans="1:1" x14ac:dyDescent="0.2">
      <c r="A451" s="91" t="str">
        <f>IF(Scores!A451=0,"",(Scores!B451/$E$1)*10)</f>
        <v/>
      </c>
    </row>
    <row r="452" spans="1:1" x14ac:dyDescent="0.2">
      <c r="A452" s="91" t="str">
        <f>IF(Scores!A452=0,"",(Scores!B452/$E$1)*10)</f>
        <v/>
      </c>
    </row>
    <row r="453" spans="1:1" x14ac:dyDescent="0.2">
      <c r="A453" s="91" t="str">
        <f>IF(Scores!A453=0,"",(Scores!B453/$E$1)*10)</f>
        <v/>
      </c>
    </row>
    <row r="454" spans="1:1" x14ac:dyDescent="0.2">
      <c r="A454" s="91" t="str">
        <f>IF(Scores!A454=0,"",(Scores!B454/$E$1)*10)</f>
        <v/>
      </c>
    </row>
    <row r="455" spans="1:1" x14ac:dyDescent="0.2">
      <c r="A455" s="91" t="str">
        <f>IF(Scores!A455=0,"",(Scores!B455/$E$1)*10)</f>
        <v/>
      </c>
    </row>
    <row r="456" spans="1:1" x14ac:dyDescent="0.2">
      <c r="A456" s="91" t="str">
        <f>IF(Scores!A456=0,"",(Scores!B456/$E$1)*10)</f>
        <v/>
      </c>
    </row>
    <row r="457" spans="1:1" x14ac:dyDescent="0.2">
      <c r="A457" s="91" t="str">
        <f>IF(Scores!A457=0,"",(Scores!B457/$E$1)*10)</f>
        <v/>
      </c>
    </row>
    <row r="458" spans="1:1" x14ac:dyDescent="0.2">
      <c r="A458" s="91" t="str">
        <f>IF(Scores!A458=0,"",(Scores!B458/$E$1)*10)</f>
        <v/>
      </c>
    </row>
    <row r="459" spans="1:1" x14ac:dyDescent="0.2">
      <c r="A459" s="91" t="str">
        <f>IF(Scores!A459=0,"",(Scores!B459/$E$1)*10)</f>
        <v/>
      </c>
    </row>
    <row r="460" spans="1:1" x14ac:dyDescent="0.2">
      <c r="A460" s="91" t="str">
        <f>IF(Scores!A460=0,"",(Scores!B460/$E$1)*10)</f>
        <v/>
      </c>
    </row>
    <row r="461" spans="1:1" x14ac:dyDescent="0.2">
      <c r="A461" s="91" t="str">
        <f>IF(Scores!A461=0,"",(Scores!B461/$E$1)*10)</f>
        <v/>
      </c>
    </row>
    <row r="462" spans="1:1" x14ac:dyDescent="0.2">
      <c r="A462" s="91" t="str">
        <f>IF(Scores!A462=0,"",(Scores!B462/$E$1)*10)</f>
        <v/>
      </c>
    </row>
    <row r="463" spans="1:1" x14ac:dyDescent="0.2">
      <c r="A463" s="91" t="str">
        <f>IF(Scores!A463=0,"",(Scores!B463/$E$1)*10)</f>
        <v/>
      </c>
    </row>
    <row r="464" spans="1:1" x14ac:dyDescent="0.2">
      <c r="A464" s="91" t="str">
        <f>IF(Scores!A464=0,"",(Scores!B464/$E$1)*10)</f>
        <v/>
      </c>
    </row>
    <row r="465" spans="1:1" x14ac:dyDescent="0.2">
      <c r="A465" s="91" t="str">
        <f>IF(Scores!A465=0,"",(Scores!B465/$E$1)*10)</f>
        <v/>
      </c>
    </row>
    <row r="466" spans="1:1" x14ac:dyDescent="0.2">
      <c r="A466" s="91" t="str">
        <f>IF(Scores!A466=0,"",(Scores!B466/$E$1)*10)</f>
        <v/>
      </c>
    </row>
    <row r="467" spans="1:1" x14ac:dyDescent="0.2">
      <c r="A467" s="91" t="str">
        <f>IF(Scores!A467=0,"",(Scores!B467/$E$1)*10)</f>
        <v/>
      </c>
    </row>
    <row r="468" spans="1:1" x14ac:dyDescent="0.2">
      <c r="A468" s="91" t="str">
        <f>IF(Scores!A468=0,"",(Scores!B468/$E$1)*10)</f>
        <v/>
      </c>
    </row>
    <row r="469" spans="1:1" x14ac:dyDescent="0.2">
      <c r="A469" s="91" t="str">
        <f>IF(Scores!A469=0,"",(Scores!B469/$E$1)*10)</f>
        <v/>
      </c>
    </row>
    <row r="470" spans="1:1" x14ac:dyDescent="0.2">
      <c r="A470" s="91" t="str">
        <f>IF(Scores!A470=0,"",(Scores!B470/$E$1)*10)</f>
        <v/>
      </c>
    </row>
    <row r="471" spans="1:1" x14ac:dyDescent="0.2">
      <c r="A471" s="91" t="str">
        <f>IF(Scores!A471=0,"",(Scores!B471/$E$1)*10)</f>
        <v/>
      </c>
    </row>
    <row r="472" spans="1:1" x14ac:dyDescent="0.2">
      <c r="A472" s="91" t="str">
        <f>IF(Scores!A472=0,"",(Scores!B472/$E$1)*10)</f>
        <v/>
      </c>
    </row>
    <row r="473" spans="1:1" x14ac:dyDescent="0.2">
      <c r="A473" s="91" t="str">
        <f>IF(Scores!A473=0,"",(Scores!B473/$E$1)*10)</f>
        <v/>
      </c>
    </row>
    <row r="474" spans="1:1" x14ac:dyDescent="0.2">
      <c r="A474" s="91" t="str">
        <f>IF(Scores!A474=0,"",(Scores!B474/$E$1)*10)</f>
        <v/>
      </c>
    </row>
    <row r="475" spans="1:1" x14ac:dyDescent="0.2">
      <c r="A475" s="91" t="str">
        <f>IF(Scores!A475=0,"",(Scores!B475/$E$1)*10)</f>
        <v/>
      </c>
    </row>
    <row r="476" spans="1:1" x14ac:dyDescent="0.2">
      <c r="A476" s="91" t="str">
        <f>IF(Scores!A476=0,"",(Scores!B476/$E$1)*10)</f>
        <v/>
      </c>
    </row>
    <row r="477" spans="1:1" x14ac:dyDescent="0.2">
      <c r="A477" s="91" t="str">
        <f>IF(Scores!A477=0,"",(Scores!B477/$E$1)*10)</f>
        <v/>
      </c>
    </row>
    <row r="478" spans="1:1" x14ac:dyDescent="0.2">
      <c r="A478" s="91" t="str">
        <f>IF(Scores!A478=0,"",(Scores!B478/$E$1)*10)</f>
        <v/>
      </c>
    </row>
    <row r="479" spans="1:1" x14ac:dyDescent="0.2">
      <c r="A479" s="91" t="str">
        <f>IF(Scores!A479=0,"",(Scores!B479/$E$1)*10)</f>
        <v/>
      </c>
    </row>
    <row r="480" spans="1:1" x14ac:dyDescent="0.2">
      <c r="A480" s="91" t="str">
        <f>IF(Scores!A480=0,"",(Scores!B480/$E$1)*10)</f>
        <v/>
      </c>
    </row>
    <row r="481" spans="1:1" x14ac:dyDescent="0.2">
      <c r="A481" s="91" t="str">
        <f>IF(Scores!A481=0,"",(Scores!B481/$E$1)*10)</f>
        <v/>
      </c>
    </row>
    <row r="482" spans="1:1" x14ac:dyDescent="0.2">
      <c r="A482" s="91" t="str">
        <f>IF(Scores!A482=0,"",(Scores!B482/$E$1)*10)</f>
        <v/>
      </c>
    </row>
    <row r="483" spans="1:1" x14ac:dyDescent="0.2">
      <c r="A483" s="91" t="str">
        <f>IF(Scores!A483=0,"",(Scores!B483/$E$1)*10)</f>
        <v/>
      </c>
    </row>
    <row r="484" spans="1:1" x14ac:dyDescent="0.2">
      <c r="A484" s="91" t="str">
        <f>IF(Scores!A484=0,"",(Scores!B484/$E$1)*10)</f>
        <v/>
      </c>
    </row>
    <row r="485" spans="1:1" x14ac:dyDescent="0.2">
      <c r="A485" s="91" t="str">
        <f>IF(Scores!A485=0,"",(Scores!B485/$E$1)*10)</f>
        <v/>
      </c>
    </row>
    <row r="486" spans="1:1" x14ac:dyDescent="0.2">
      <c r="A486" s="91" t="str">
        <f>IF(Scores!A486=0,"",(Scores!B486/$E$1)*10)</f>
        <v/>
      </c>
    </row>
    <row r="487" spans="1:1" x14ac:dyDescent="0.2">
      <c r="A487" s="91" t="str">
        <f>IF(Scores!A487=0,"",(Scores!B487/$E$1)*10)</f>
        <v/>
      </c>
    </row>
    <row r="488" spans="1:1" x14ac:dyDescent="0.2">
      <c r="A488" s="91" t="str">
        <f>IF(Scores!A488=0,"",(Scores!B488/$E$1)*10)</f>
        <v/>
      </c>
    </row>
    <row r="489" spans="1:1" x14ac:dyDescent="0.2">
      <c r="A489" s="91" t="str">
        <f>IF(Scores!A489=0,"",(Scores!B489/$E$1)*10)</f>
        <v/>
      </c>
    </row>
    <row r="490" spans="1:1" x14ac:dyDescent="0.2">
      <c r="A490" s="91" t="str">
        <f>IF(Scores!A490=0,"",(Scores!B490/$E$1)*10)</f>
        <v/>
      </c>
    </row>
    <row r="491" spans="1:1" x14ac:dyDescent="0.2">
      <c r="A491" s="91" t="str">
        <f>IF(Scores!A491=0,"",(Scores!B491/$E$1)*10)</f>
        <v/>
      </c>
    </row>
    <row r="492" spans="1:1" x14ac:dyDescent="0.2">
      <c r="A492" s="91" t="str">
        <f>IF(Scores!A492=0,"",(Scores!B492/$E$1)*10)</f>
        <v/>
      </c>
    </row>
    <row r="493" spans="1:1" x14ac:dyDescent="0.2">
      <c r="A493" s="91" t="str">
        <f>IF(Scores!A493=0,"",(Scores!B493/$E$1)*10)</f>
        <v/>
      </c>
    </row>
    <row r="494" spans="1:1" x14ac:dyDescent="0.2">
      <c r="A494" s="91" t="str">
        <f>IF(Scores!A494=0,"",(Scores!B494/$E$1)*10)</f>
        <v/>
      </c>
    </row>
    <row r="495" spans="1:1" x14ac:dyDescent="0.2">
      <c r="A495" s="91" t="str">
        <f>IF(Scores!A495=0,"",(Scores!B495/$E$1)*10)</f>
        <v/>
      </c>
    </row>
    <row r="496" spans="1:1" x14ac:dyDescent="0.2">
      <c r="A496" s="91" t="str">
        <f>IF(Scores!A496=0,"",(Scores!B496/$E$1)*10)</f>
        <v/>
      </c>
    </row>
    <row r="497" spans="1:1" x14ac:dyDescent="0.2">
      <c r="A497" s="91" t="str">
        <f>IF(Scores!A497=0,"",(Scores!B497/$E$1)*10)</f>
        <v/>
      </c>
    </row>
    <row r="498" spans="1:1" x14ac:dyDescent="0.2">
      <c r="A498" s="91" t="str">
        <f>IF(Scores!A498=0,"",(Scores!B498/$E$1)*10)</f>
        <v/>
      </c>
    </row>
    <row r="499" spans="1:1" x14ac:dyDescent="0.2">
      <c r="A499" s="91" t="str">
        <f>IF(Scores!A499=0,"",(Scores!B499/$E$1)*10)</f>
        <v/>
      </c>
    </row>
    <row r="500" spans="1:1" x14ac:dyDescent="0.2">
      <c r="A500" s="91" t="str">
        <f>IF(Scores!A500=0,"",(Scores!B500/$E$1)*10)</f>
        <v/>
      </c>
    </row>
    <row r="501" spans="1:1" x14ac:dyDescent="0.2">
      <c r="A501" s="91" t="str">
        <f>IF(Scores!A501=0,"",(Scores!B501/$E$1)*10)</f>
        <v/>
      </c>
    </row>
    <row r="502" spans="1:1" x14ac:dyDescent="0.2">
      <c r="A502" s="91" t="str">
        <f>IF(Scores!A502=0,"",(Scores!B502/$E$1)*10)</f>
        <v/>
      </c>
    </row>
    <row r="503" spans="1:1" x14ac:dyDescent="0.2">
      <c r="A503" s="91" t="str">
        <f>IF(Scores!A503=0,"",(Scores!B503/$E$1)*10)</f>
        <v/>
      </c>
    </row>
    <row r="504" spans="1:1" x14ac:dyDescent="0.2">
      <c r="A504" s="91" t="str">
        <f>IF(Scores!A504=0,"",(Scores!B504/$E$1)*10)</f>
        <v/>
      </c>
    </row>
    <row r="505" spans="1:1" x14ac:dyDescent="0.2">
      <c r="A505" s="91" t="str">
        <f>IF(Scores!A505=0,"",(Scores!B505/$E$1)*10)</f>
        <v/>
      </c>
    </row>
    <row r="506" spans="1:1" x14ac:dyDescent="0.2">
      <c r="A506" s="91" t="str">
        <f>IF(Scores!A506=0,"",(Scores!B506/$E$1)*10)</f>
        <v/>
      </c>
    </row>
    <row r="507" spans="1:1" x14ac:dyDescent="0.2">
      <c r="A507" s="91" t="str">
        <f>IF(Scores!A507=0,"",(Scores!B507/$E$1)*10)</f>
        <v/>
      </c>
    </row>
    <row r="508" spans="1:1" x14ac:dyDescent="0.2">
      <c r="A508" s="91" t="str">
        <f>IF(Scores!A508=0,"",(Scores!B508/$E$1)*10)</f>
        <v/>
      </c>
    </row>
    <row r="509" spans="1:1" x14ac:dyDescent="0.2">
      <c r="A509" s="91" t="str">
        <f>IF(Scores!A509=0,"",(Scores!B509/$E$1)*10)</f>
        <v/>
      </c>
    </row>
    <row r="510" spans="1:1" x14ac:dyDescent="0.2">
      <c r="A510" s="91" t="str">
        <f>IF(Scores!A510=0,"",(Scores!B510/$E$1)*10)</f>
        <v/>
      </c>
    </row>
    <row r="511" spans="1:1" x14ac:dyDescent="0.2">
      <c r="A511" s="91" t="str">
        <f>IF(Scores!A511=0,"",(Scores!B511/$E$1)*10)</f>
        <v/>
      </c>
    </row>
    <row r="512" spans="1:1" x14ac:dyDescent="0.2">
      <c r="A512" s="91" t="str">
        <f>IF(Scores!A512=0,"",(Scores!B512/$E$1)*10)</f>
        <v/>
      </c>
    </row>
    <row r="513" spans="1:1" x14ac:dyDescent="0.2">
      <c r="A513" s="91" t="str">
        <f>IF(Scores!A513=0,"",(Scores!B513/$E$1)*10)</f>
        <v/>
      </c>
    </row>
    <row r="514" spans="1:1" x14ac:dyDescent="0.2">
      <c r="A514" s="91" t="str">
        <f>IF(Scores!A514=0,"",(Scores!B514/$E$1)*10)</f>
        <v/>
      </c>
    </row>
    <row r="515" spans="1:1" x14ac:dyDescent="0.2">
      <c r="A515" s="91" t="str">
        <f>IF(Scores!A515=0,"",(Scores!B515/$E$1)*10)</f>
        <v/>
      </c>
    </row>
    <row r="516" spans="1:1" x14ac:dyDescent="0.2">
      <c r="A516" s="91" t="str">
        <f>IF(Scores!A516=0,"",(Scores!B516/$E$1)*10)</f>
        <v/>
      </c>
    </row>
    <row r="517" spans="1:1" x14ac:dyDescent="0.2">
      <c r="A517" s="91" t="str">
        <f>IF(Scores!A517=0,"",(Scores!B517/$E$1)*10)</f>
        <v/>
      </c>
    </row>
    <row r="518" spans="1:1" x14ac:dyDescent="0.2">
      <c r="A518" s="91" t="str">
        <f>IF(Scores!A518=0,"",(Scores!B518/$E$1)*10)</f>
        <v/>
      </c>
    </row>
    <row r="519" spans="1:1" x14ac:dyDescent="0.2">
      <c r="A519" s="91" t="str">
        <f>IF(Scores!A519=0,"",(Scores!B519/$E$1)*10)</f>
        <v/>
      </c>
    </row>
    <row r="520" spans="1:1" x14ac:dyDescent="0.2">
      <c r="A520" s="91" t="str">
        <f>IF(Scores!A520=0,"",(Scores!B520/$E$1)*10)</f>
        <v/>
      </c>
    </row>
    <row r="521" spans="1:1" x14ac:dyDescent="0.2">
      <c r="A521" s="91" t="str">
        <f>IF(Scores!A521=0,"",(Scores!B521/$E$1)*10)</f>
        <v/>
      </c>
    </row>
    <row r="522" spans="1:1" x14ac:dyDescent="0.2">
      <c r="A522" s="91" t="str">
        <f>IF(Scores!A522=0,"",(Scores!B522/$E$1)*10)</f>
        <v/>
      </c>
    </row>
    <row r="523" spans="1:1" x14ac:dyDescent="0.2">
      <c r="A523" s="91" t="str">
        <f>IF(Scores!A523=0,"",(Scores!B523/$E$1)*10)</f>
        <v/>
      </c>
    </row>
    <row r="524" spans="1:1" x14ac:dyDescent="0.2">
      <c r="A524" s="91" t="str">
        <f>IF(Scores!A524=0,"",(Scores!B524/$E$1)*10)</f>
        <v/>
      </c>
    </row>
    <row r="525" spans="1:1" x14ac:dyDescent="0.2">
      <c r="A525" s="91" t="str">
        <f>IF(Scores!A525=0,"",(Scores!B525/$E$1)*10)</f>
        <v/>
      </c>
    </row>
    <row r="526" spans="1:1" x14ac:dyDescent="0.2">
      <c r="A526" s="91" t="str">
        <f>IF(Scores!A526=0,"",(Scores!B526/$E$1)*10)</f>
        <v/>
      </c>
    </row>
    <row r="527" spans="1:1" x14ac:dyDescent="0.2">
      <c r="A527" s="91" t="str">
        <f>IF(Scores!A527=0,"",(Scores!B527/$E$1)*10)</f>
        <v/>
      </c>
    </row>
    <row r="528" spans="1:1" x14ac:dyDescent="0.2">
      <c r="A528" s="91" t="str">
        <f>IF(Scores!A528=0,"",(Scores!B528/$E$1)*10)</f>
        <v/>
      </c>
    </row>
    <row r="529" spans="1:1" x14ac:dyDescent="0.2">
      <c r="A529" s="91" t="str">
        <f>IF(Scores!A529=0,"",(Scores!B529/$E$1)*10)</f>
        <v/>
      </c>
    </row>
    <row r="530" spans="1:1" x14ac:dyDescent="0.2">
      <c r="A530" s="91" t="str">
        <f>IF(Scores!A530=0,"",(Scores!B530/$E$1)*10)</f>
        <v/>
      </c>
    </row>
    <row r="531" spans="1:1" x14ac:dyDescent="0.2">
      <c r="A531" s="91" t="str">
        <f>IF(Scores!A531=0,"",(Scores!B531/$E$1)*10)</f>
        <v/>
      </c>
    </row>
    <row r="532" spans="1:1" x14ac:dyDescent="0.2">
      <c r="A532" s="91" t="str">
        <f>IF(Scores!A532=0,"",(Scores!B532/$E$1)*10)</f>
        <v/>
      </c>
    </row>
    <row r="533" spans="1:1" x14ac:dyDescent="0.2">
      <c r="A533" s="91" t="str">
        <f>IF(Scores!A533=0,"",(Scores!B533/$E$1)*10)</f>
        <v/>
      </c>
    </row>
    <row r="534" spans="1:1" x14ac:dyDescent="0.2">
      <c r="A534" s="91" t="str">
        <f>IF(Scores!A534=0,"",(Scores!B534/$E$1)*10)</f>
        <v/>
      </c>
    </row>
    <row r="535" spans="1:1" x14ac:dyDescent="0.2">
      <c r="A535" s="91" t="str">
        <f>IF(Scores!A535=0,"",(Scores!B535/$E$1)*10)</f>
        <v/>
      </c>
    </row>
    <row r="536" spans="1:1" x14ac:dyDescent="0.2">
      <c r="A536" s="91" t="str">
        <f>IF(Scores!A536=0,"",(Scores!B536/$E$1)*10)</f>
        <v/>
      </c>
    </row>
    <row r="537" spans="1:1" x14ac:dyDescent="0.2">
      <c r="A537" s="91" t="str">
        <f>IF(Scores!A537=0,"",(Scores!B537/$E$1)*10)</f>
        <v/>
      </c>
    </row>
    <row r="538" spans="1:1" x14ac:dyDescent="0.2">
      <c r="A538" s="91" t="str">
        <f>IF(Scores!A538=0,"",(Scores!B538/$E$1)*10)</f>
        <v/>
      </c>
    </row>
    <row r="539" spans="1:1" x14ac:dyDescent="0.2">
      <c r="A539" s="91" t="str">
        <f>IF(Scores!A539=0,"",(Scores!B539/$E$1)*10)</f>
        <v/>
      </c>
    </row>
    <row r="540" spans="1:1" x14ac:dyDescent="0.2">
      <c r="A540" s="91" t="str">
        <f>IF(Scores!A540=0,"",(Scores!B540/$E$1)*10)</f>
        <v/>
      </c>
    </row>
    <row r="541" spans="1:1" x14ac:dyDescent="0.2">
      <c r="A541" s="91" t="str">
        <f>IF(Scores!A541=0,"",(Scores!B541/$E$1)*10)</f>
        <v/>
      </c>
    </row>
    <row r="542" spans="1:1" x14ac:dyDescent="0.2">
      <c r="A542" s="91" t="str">
        <f>IF(Scores!A542=0,"",(Scores!B542/$E$1)*10)</f>
        <v/>
      </c>
    </row>
    <row r="543" spans="1:1" x14ac:dyDescent="0.2">
      <c r="A543" s="91" t="str">
        <f>IF(Scores!A543=0,"",(Scores!B543/$E$1)*10)</f>
        <v/>
      </c>
    </row>
    <row r="544" spans="1:1" x14ac:dyDescent="0.2">
      <c r="A544" s="91" t="str">
        <f>IF(Scores!A544=0,"",(Scores!B544/$E$1)*10)</f>
        <v/>
      </c>
    </row>
    <row r="545" spans="1:1" x14ac:dyDescent="0.2">
      <c r="A545" s="91" t="str">
        <f>IF(Scores!A545=0,"",(Scores!B545/$E$1)*10)</f>
        <v/>
      </c>
    </row>
    <row r="546" spans="1:1" x14ac:dyDescent="0.2">
      <c r="A546" s="91" t="str">
        <f>IF(Scores!A546=0,"",(Scores!B546/$E$1)*10)</f>
        <v/>
      </c>
    </row>
    <row r="547" spans="1:1" x14ac:dyDescent="0.2">
      <c r="A547" s="91" t="str">
        <f>IF(Scores!A547=0,"",(Scores!B547/$E$1)*10)</f>
        <v/>
      </c>
    </row>
    <row r="548" spans="1:1" x14ac:dyDescent="0.2">
      <c r="A548" s="91" t="str">
        <f>IF(Scores!A548=0,"",(Scores!B548/$E$1)*10)</f>
        <v/>
      </c>
    </row>
    <row r="549" spans="1:1" x14ac:dyDescent="0.2">
      <c r="A549" s="91" t="str">
        <f>IF(Scores!A549=0,"",(Scores!B549/$E$1)*10)</f>
        <v/>
      </c>
    </row>
    <row r="550" spans="1:1" x14ac:dyDescent="0.2">
      <c r="A550" s="91" t="str">
        <f>IF(Scores!A550=0,"",(Scores!B550/$E$1)*10)</f>
        <v/>
      </c>
    </row>
    <row r="551" spans="1:1" x14ac:dyDescent="0.2">
      <c r="A551" s="91" t="str">
        <f>IF(Scores!A551=0,"",(Scores!B551/$E$1)*10)</f>
        <v/>
      </c>
    </row>
    <row r="552" spans="1:1" x14ac:dyDescent="0.2">
      <c r="A552" s="91" t="str">
        <f>IF(Scores!A552=0,"",(Scores!B552/$E$1)*10)</f>
        <v/>
      </c>
    </row>
    <row r="553" spans="1:1" x14ac:dyDescent="0.2">
      <c r="A553" s="91" t="str">
        <f>IF(Scores!A553=0,"",(Scores!B553/$E$1)*10)</f>
        <v/>
      </c>
    </row>
    <row r="554" spans="1:1" x14ac:dyDescent="0.2">
      <c r="A554" s="91" t="str">
        <f>IF(Scores!A554=0,"",(Scores!B554/$E$1)*10)</f>
        <v/>
      </c>
    </row>
    <row r="555" spans="1:1" x14ac:dyDescent="0.2">
      <c r="A555" s="91" t="str">
        <f>IF(Scores!A555=0,"",(Scores!B555/$E$1)*10)</f>
        <v/>
      </c>
    </row>
    <row r="556" spans="1:1" x14ac:dyDescent="0.2">
      <c r="A556" s="91" t="str">
        <f>IF(Scores!A556=0,"",(Scores!B556/$E$1)*10)</f>
        <v/>
      </c>
    </row>
    <row r="557" spans="1:1" x14ac:dyDescent="0.2">
      <c r="A557" s="91" t="str">
        <f>IF(Scores!A557=0,"",(Scores!B557/$E$1)*10)</f>
        <v/>
      </c>
    </row>
    <row r="558" spans="1:1" x14ac:dyDescent="0.2">
      <c r="A558" s="91" t="str">
        <f>IF(Scores!A558=0,"",(Scores!B558/$E$1)*10)</f>
        <v/>
      </c>
    </row>
    <row r="559" spans="1:1" x14ac:dyDescent="0.2">
      <c r="A559" s="91" t="str">
        <f>IF(Scores!A559=0,"",(Scores!B559/$E$1)*10)</f>
        <v/>
      </c>
    </row>
    <row r="560" spans="1:1" x14ac:dyDescent="0.2">
      <c r="A560" s="91" t="str">
        <f>IF(Scores!A560=0,"",(Scores!B560/$E$1)*10)</f>
        <v/>
      </c>
    </row>
    <row r="561" spans="1:1" x14ac:dyDescent="0.2">
      <c r="A561" s="91" t="str">
        <f>IF(Scores!A561=0,"",(Scores!B561/$E$1)*10)</f>
        <v/>
      </c>
    </row>
    <row r="562" spans="1:1" x14ac:dyDescent="0.2">
      <c r="A562" s="91" t="str">
        <f>IF(Scores!A562=0,"",(Scores!B562/$E$1)*10)</f>
        <v/>
      </c>
    </row>
    <row r="563" spans="1:1" x14ac:dyDescent="0.2">
      <c r="A563" s="91" t="str">
        <f>IF(Scores!A563=0,"",(Scores!B563/$E$1)*10)</f>
        <v/>
      </c>
    </row>
    <row r="564" spans="1:1" x14ac:dyDescent="0.2">
      <c r="A564" s="91" t="str">
        <f>IF(Scores!A564=0,"",(Scores!B564/$E$1)*10)</f>
        <v/>
      </c>
    </row>
    <row r="565" spans="1:1" x14ac:dyDescent="0.2">
      <c r="A565" s="91" t="str">
        <f>IF(Scores!A565=0,"",(Scores!B565/$E$1)*10)</f>
        <v/>
      </c>
    </row>
    <row r="566" spans="1:1" x14ac:dyDescent="0.2">
      <c r="A566" s="91" t="str">
        <f>IF(Scores!A566=0,"",(Scores!B566/$E$1)*10)</f>
        <v/>
      </c>
    </row>
    <row r="567" spans="1:1" x14ac:dyDescent="0.2">
      <c r="A567" s="91" t="str">
        <f>IF(Scores!A567=0,"",(Scores!B567/$E$1)*10)</f>
        <v/>
      </c>
    </row>
    <row r="568" spans="1:1" x14ac:dyDescent="0.2">
      <c r="A568" s="91" t="str">
        <f>IF(Scores!A568=0,"",(Scores!B568/$E$1)*10)</f>
        <v/>
      </c>
    </row>
    <row r="569" spans="1:1" x14ac:dyDescent="0.2">
      <c r="A569" s="91" t="str">
        <f>IF(Scores!A569=0,"",(Scores!B569/$E$1)*10)</f>
        <v/>
      </c>
    </row>
    <row r="570" spans="1:1" x14ac:dyDescent="0.2">
      <c r="A570" s="91" t="str">
        <f>IF(Scores!A570=0,"",(Scores!B570/$E$1)*10)</f>
        <v/>
      </c>
    </row>
    <row r="571" spans="1:1" x14ac:dyDescent="0.2">
      <c r="A571" s="91" t="str">
        <f>IF(Scores!A571=0,"",(Scores!B571/$E$1)*10)</f>
        <v/>
      </c>
    </row>
    <row r="572" spans="1:1" x14ac:dyDescent="0.2">
      <c r="A572" s="91" t="str">
        <f>IF(Scores!A572=0,"",(Scores!B572/$E$1)*10)</f>
        <v/>
      </c>
    </row>
    <row r="573" spans="1:1" x14ac:dyDescent="0.2">
      <c r="A573" s="91" t="str">
        <f>IF(Scores!A573=0,"",(Scores!B573/$E$1)*10)</f>
        <v/>
      </c>
    </row>
    <row r="574" spans="1:1" x14ac:dyDescent="0.2">
      <c r="A574" s="91" t="str">
        <f>IF(Scores!A574=0,"",(Scores!B574/$E$1)*10)</f>
        <v/>
      </c>
    </row>
    <row r="575" spans="1:1" x14ac:dyDescent="0.2">
      <c r="A575" s="91" t="str">
        <f>IF(Scores!A575=0,"",(Scores!B575/$E$1)*10)</f>
        <v/>
      </c>
    </row>
    <row r="576" spans="1:1" x14ac:dyDescent="0.2">
      <c r="A576" s="91" t="str">
        <f>IF(Scores!A576=0,"",(Scores!B576/$E$1)*10)</f>
        <v/>
      </c>
    </row>
    <row r="577" spans="1:1" x14ac:dyDescent="0.2">
      <c r="A577" s="91" t="str">
        <f>IF(Scores!A577=0,"",(Scores!B577/$E$1)*10)</f>
        <v/>
      </c>
    </row>
    <row r="578" spans="1:1" x14ac:dyDescent="0.2">
      <c r="A578" s="91" t="str">
        <f>IF(Scores!A578=0,"",(Scores!B578/$E$1)*10)</f>
        <v/>
      </c>
    </row>
    <row r="579" spans="1:1" x14ac:dyDescent="0.2">
      <c r="A579" s="91" t="str">
        <f>IF(Scores!A579=0,"",(Scores!B579/$E$1)*10)</f>
        <v/>
      </c>
    </row>
    <row r="580" spans="1:1" x14ac:dyDescent="0.2">
      <c r="A580" s="91" t="str">
        <f>IF(Scores!A580=0,"",(Scores!B580/$E$1)*10)</f>
        <v/>
      </c>
    </row>
    <row r="581" spans="1:1" x14ac:dyDescent="0.2">
      <c r="A581" s="91" t="str">
        <f>IF(Scores!A581=0,"",(Scores!B581/$E$1)*10)</f>
        <v/>
      </c>
    </row>
    <row r="582" spans="1:1" x14ac:dyDescent="0.2">
      <c r="A582" s="91" t="str">
        <f>IF(Scores!A582=0,"",(Scores!B582/$E$1)*10)</f>
        <v/>
      </c>
    </row>
    <row r="583" spans="1:1" x14ac:dyDescent="0.2">
      <c r="A583" s="91" t="str">
        <f>IF(Scores!A583=0,"",(Scores!B583/$E$1)*10)</f>
        <v/>
      </c>
    </row>
    <row r="584" spans="1:1" x14ac:dyDescent="0.2">
      <c r="A584" s="91" t="str">
        <f>IF(Scores!A584=0,"",(Scores!B584/$E$1)*10)</f>
        <v/>
      </c>
    </row>
    <row r="585" spans="1:1" x14ac:dyDescent="0.2">
      <c r="A585" s="91" t="str">
        <f>IF(Scores!A585=0,"",(Scores!B585/$E$1)*10)</f>
        <v/>
      </c>
    </row>
    <row r="586" spans="1:1" x14ac:dyDescent="0.2">
      <c r="A586" s="91" t="str">
        <f>IF(Scores!A586=0,"",(Scores!B586/$E$1)*10)</f>
        <v/>
      </c>
    </row>
    <row r="587" spans="1:1" x14ac:dyDescent="0.2">
      <c r="A587" s="91" t="str">
        <f>IF(Scores!A587=0,"",(Scores!B587/$E$1)*10)</f>
        <v/>
      </c>
    </row>
    <row r="588" spans="1:1" x14ac:dyDescent="0.2">
      <c r="A588" s="91" t="str">
        <f>IF(Scores!A588=0,"",(Scores!B588/$E$1)*10)</f>
        <v/>
      </c>
    </row>
    <row r="589" spans="1:1" x14ac:dyDescent="0.2">
      <c r="A589" s="91" t="str">
        <f>IF(Scores!A589=0,"",(Scores!B589/$E$1)*10)</f>
        <v/>
      </c>
    </row>
    <row r="590" spans="1:1" x14ac:dyDescent="0.2">
      <c r="A590" s="91" t="str">
        <f>IF(Scores!A590=0,"",(Scores!B590/$E$1)*10)</f>
        <v/>
      </c>
    </row>
    <row r="591" spans="1:1" x14ac:dyDescent="0.2">
      <c r="A591" s="91" t="str">
        <f>IF(Scores!A591=0,"",(Scores!B591/$E$1)*10)</f>
        <v/>
      </c>
    </row>
    <row r="592" spans="1:1" x14ac:dyDescent="0.2">
      <c r="A592" s="91" t="str">
        <f>IF(Scores!A592=0,"",(Scores!B592/$E$1)*10)</f>
        <v/>
      </c>
    </row>
    <row r="593" spans="1:1" x14ac:dyDescent="0.2">
      <c r="A593" s="91" t="str">
        <f>IF(Scores!A593=0,"",(Scores!B593/$E$1)*10)</f>
        <v/>
      </c>
    </row>
    <row r="594" spans="1:1" x14ac:dyDescent="0.2">
      <c r="A594" s="91" t="str">
        <f>IF(Scores!A594=0,"",(Scores!B594/$E$1)*10)</f>
        <v/>
      </c>
    </row>
    <row r="595" spans="1:1" x14ac:dyDescent="0.2">
      <c r="A595" s="91" t="str">
        <f>IF(Scores!A595=0,"",(Scores!B595/$E$1)*10)</f>
        <v/>
      </c>
    </row>
    <row r="596" spans="1:1" x14ac:dyDescent="0.2">
      <c r="A596" s="91" t="str">
        <f>IF(Scores!A596=0,"",(Scores!B596/$E$1)*10)</f>
        <v/>
      </c>
    </row>
    <row r="597" spans="1:1" x14ac:dyDescent="0.2">
      <c r="A597" s="91" t="str">
        <f>IF(Scores!A597=0,"",(Scores!B597/$E$1)*10)</f>
        <v/>
      </c>
    </row>
    <row r="598" spans="1:1" x14ac:dyDescent="0.2">
      <c r="A598" s="91" t="str">
        <f>IF(Scores!A598=0,"",(Scores!B598/$E$1)*10)</f>
        <v/>
      </c>
    </row>
    <row r="599" spans="1:1" x14ac:dyDescent="0.2">
      <c r="A599" s="91" t="str">
        <f>IF(Scores!A599=0,"",(Scores!B599/$E$1)*10)</f>
        <v/>
      </c>
    </row>
    <row r="600" spans="1:1" x14ac:dyDescent="0.2">
      <c r="A600" s="91" t="str">
        <f>IF(Scores!A600=0,"",(Scores!B600/$E$1)*10)</f>
        <v/>
      </c>
    </row>
    <row r="601" spans="1:1" x14ac:dyDescent="0.2">
      <c r="A601" s="91" t="str">
        <f>IF(Scores!A601=0,"",(Scores!B601/$E$1)*10)</f>
        <v/>
      </c>
    </row>
    <row r="602" spans="1:1" x14ac:dyDescent="0.2">
      <c r="A602" s="91" t="str">
        <f>IF(Scores!A602=0,"",(Scores!B602/$E$1)*10)</f>
        <v/>
      </c>
    </row>
    <row r="603" spans="1:1" x14ac:dyDescent="0.2">
      <c r="A603" s="91" t="str">
        <f>IF(Scores!A603=0,"",(Scores!B603/$E$1)*10)</f>
        <v/>
      </c>
    </row>
    <row r="604" spans="1:1" x14ac:dyDescent="0.2">
      <c r="A604" s="91" t="str">
        <f>IF(Scores!A604=0,"",(Scores!B604/$E$1)*10)</f>
        <v/>
      </c>
    </row>
    <row r="605" spans="1:1" x14ac:dyDescent="0.2">
      <c r="A605" s="91" t="str">
        <f>IF(Scores!A605=0,"",(Scores!B605/$E$1)*10)</f>
        <v/>
      </c>
    </row>
    <row r="606" spans="1:1" x14ac:dyDescent="0.2">
      <c r="A606" s="91" t="str">
        <f>IF(Scores!A606=0,"",(Scores!B606/$E$1)*10)</f>
        <v/>
      </c>
    </row>
    <row r="607" spans="1:1" x14ac:dyDescent="0.2">
      <c r="A607" s="91" t="str">
        <f>IF(Scores!A607=0,"",(Scores!B607/$E$1)*10)</f>
        <v/>
      </c>
    </row>
    <row r="608" spans="1:1" x14ac:dyDescent="0.2">
      <c r="A608" s="91" t="str">
        <f>IF(Scores!A608=0,"",(Scores!B608/$E$1)*10)</f>
        <v/>
      </c>
    </row>
    <row r="609" spans="1:1" x14ac:dyDescent="0.2">
      <c r="A609" s="91" t="str">
        <f>IF(Scores!A609=0,"",(Scores!B609/$E$1)*10)</f>
        <v/>
      </c>
    </row>
    <row r="610" spans="1:1" x14ac:dyDescent="0.2">
      <c r="A610" s="91" t="str">
        <f>IF(Scores!A610=0,"",(Scores!B610/$E$1)*10)</f>
        <v/>
      </c>
    </row>
    <row r="611" spans="1:1" x14ac:dyDescent="0.2">
      <c r="A611" s="91" t="str">
        <f>IF(Scores!A611=0,"",(Scores!B611/$E$1)*10)</f>
        <v/>
      </c>
    </row>
    <row r="612" spans="1:1" x14ac:dyDescent="0.2">
      <c r="A612" s="91" t="str">
        <f>IF(Scores!A612=0,"",(Scores!B612/$E$1)*10)</f>
        <v/>
      </c>
    </row>
    <row r="613" spans="1:1" x14ac:dyDescent="0.2">
      <c r="A613" s="91" t="str">
        <f>IF(Scores!A613=0,"",(Scores!B613/$E$1)*10)</f>
        <v/>
      </c>
    </row>
    <row r="614" spans="1:1" x14ac:dyDescent="0.2">
      <c r="A614" s="91" t="str">
        <f>IF(Scores!A614=0,"",(Scores!B614/$E$1)*10)</f>
        <v/>
      </c>
    </row>
    <row r="615" spans="1:1" x14ac:dyDescent="0.2">
      <c r="A615" s="91" t="str">
        <f>IF(Scores!A615=0,"",(Scores!B615/$E$1)*10)</f>
        <v/>
      </c>
    </row>
    <row r="616" spans="1:1" x14ac:dyDescent="0.2">
      <c r="A616" s="91" t="str">
        <f>IF(Scores!A616=0,"",(Scores!B616/$E$1)*10)</f>
        <v/>
      </c>
    </row>
    <row r="617" spans="1:1" x14ac:dyDescent="0.2">
      <c r="A617" s="91" t="str">
        <f>IF(Scores!A617=0,"",(Scores!B617/$E$1)*10)</f>
        <v/>
      </c>
    </row>
    <row r="618" spans="1:1" x14ac:dyDescent="0.2">
      <c r="A618" s="91" t="str">
        <f>IF(Scores!A618=0,"",(Scores!B618/$E$1)*10)</f>
        <v/>
      </c>
    </row>
    <row r="619" spans="1:1" x14ac:dyDescent="0.2">
      <c r="A619" s="91" t="str">
        <f>IF(Scores!A619=0,"",(Scores!B619/$E$1)*10)</f>
        <v/>
      </c>
    </row>
    <row r="620" spans="1:1" x14ac:dyDescent="0.2">
      <c r="A620" s="91" t="str">
        <f>IF(Scores!A620=0,"",(Scores!B620/$E$1)*10)</f>
        <v/>
      </c>
    </row>
    <row r="621" spans="1:1" x14ac:dyDescent="0.2">
      <c r="A621" s="91" t="str">
        <f>IF(Scores!A621=0,"",(Scores!B621/$E$1)*10)</f>
        <v/>
      </c>
    </row>
    <row r="622" spans="1:1" x14ac:dyDescent="0.2">
      <c r="A622" s="91" t="str">
        <f>IF(Scores!A622=0,"",(Scores!B622/$E$1)*10)</f>
        <v/>
      </c>
    </row>
    <row r="623" spans="1:1" x14ac:dyDescent="0.2">
      <c r="A623" s="91" t="str">
        <f>IF(Scores!A623=0,"",(Scores!B623/$E$1)*10)</f>
        <v/>
      </c>
    </row>
    <row r="624" spans="1:1" x14ac:dyDescent="0.2">
      <c r="A624" s="91" t="str">
        <f>IF(Scores!A624=0,"",(Scores!B624/$E$1)*10)</f>
        <v/>
      </c>
    </row>
    <row r="625" spans="1:1" x14ac:dyDescent="0.2">
      <c r="A625" s="91" t="str">
        <f>IF(Scores!A625=0,"",(Scores!B625/$E$1)*10)</f>
        <v/>
      </c>
    </row>
    <row r="626" spans="1:1" x14ac:dyDescent="0.2">
      <c r="A626" s="91" t="str">
        <f>IF(Scores!A626=0,"",(Scores!B626/$E$1)*10)</f>
        <v/>
      </c>
    </row>
    <row r="627" spans="1:1" x14ac:dyDescent="0.2">
      <c r="A627" s="91" t="str">
        <f>IF(Scores!A627=0,"",(Scores!B627/$E$1)*10)</f>
        <v/>
      </c>
    </row>
    <row r="628" spans="1:1" x14ac:dyDescent="0.2">
      <c r="A628" s="91" t="str">
        <f>IF(Scores!A628=0,"",(Scores!B628/$E$1)*10)</f>
        <v/>
      </c>
    </row>
    <row r="629" spans="1:1" x14ac:dyDescent="0.2">
      <c r="A629" s="91" t="str">
        <f>IF(Scores!A629=0,"",(Scores!B629/$E$1)*10)</f>
        <v/>
      </c>
    </row>
    <row r="630" spans="1:1" x14ac:dyDescent="0.2">
      <c r="A630" s="91" t="str">
        <f>IF(Scores!A630=0,"",(Scores!B630/$E$1)*10)</f>
        <v/>
      </c>
    </row>
    <row r="631" spans="1:1" x14ac:dyDescent="0.2">
      <c r="A631" s="91" t="str">
        <f>IF(Scores!A631=0,"",(Scores!B631/$E$1)*10)</f>
        <v/>
      </c>
    </row>
    <row r="632" spans="1:1" x14ac:dyDescent="0.2">
      <c r="A632" s="91" t="str">
        <f>IF(Scores!A632=0,"",(Scores!B632/$E$1)*10)</f>
        <v/>
      </c>
    </row>
    <row r="633" spans="1:1" x14ac:dyDescent="0.2">
      <c r="A633" s="91" t="str">
        <f>IF(Scores!A633=0,"",(Scores!B633/$E$1)*10)</f>
        <v/>
      </c>
    </row>
    <row r="634" spans="1:1" x14ac:dyDescent="0.2">
      <c r="A634" s="91" t="str">
        <f>IF(Scores!A634=0,"",(Scores!B634/$E$1)*10)</f>
        <v/>
      </c>
    </row>
    <row r="635" spans="1:1" x14ac:dyDescent="0.2">
      <c r="A635" s="91" t="str">
        <f>IF(Scores!A635=0,"",(Scores!B635/$E$1)*10)</f>
        <v/>
      </c>
    </row>
    <row r="636" spans="1:1" x14ac:dyDescent="0.2">
      <c r="A636" s="91" t="str">
        <f>IF(Scores!A636=0,"",(Scores!B636/$E$1)*10)</f>
        <v/>
      </c>
    </row>
    <row r="637" spans="1:1" x14ac:dyDescent="0.2">
      <c r="A637" s="91" t="str">
        <f>IF(Scores!A637=0,"",(Scores!B637/$E$1)*10)</f>
        <v/>
      </c>
    </row>
    <row r="638" spans="1:1" x14ac:dyDescent="0.2">
      <c r="A638" s="91" t="str">
        <f>IF(Scores!A638=0,"",(Scores!B638/$E$1)*10)</f>
        <v/>
      </c>
    </row>
    <row r="639" spans="1:1" x14ac:dyDescent="0.2">
      <c r="A639" s="91" t="str">
        <f>IF(Scores!A639=0,"",(Scores!B639/$E$1)*10)</f>
        <v/>
      </c>
    </row>
    <row r="640" spans="1:1" x14ac:dyDescent="0.2">
      <c r="A640" s="91" t="str">
        <f>IF(Scores!A640=0,"",(Scores!B640/$E$1)*10)</f>
        <v/>
      </c>
    </row>
    <row r="641" spans="1:1" x14ac:dyDescent="0.2">
      <c r="A641" s="91" t="str">
        <f>IF(Scores!A641=0,"",(Scores!B641/$E$1)*10)</f>
        <v/>
      </c>
    </row>
    <row r="642" spans="1:1" x14ac:dyDescent="0.2">
      <c r="A642" s="91" t="str">
        <f>IF(Scores!A642=0,"",(Scores!B642/$E$1)*10)</f>
        <v/>
      </c>
    </row>
    <row r="643" spans="1:1" x14ac:dyDescent="0.2">
      <c r="A643" s="91" t="str">
        <f>IF(Scores!A643=0,"",(Scores!B643/$E$1)*10)</f>
        <v/>
      </c>
    </row>
    <row r="644" spans="1:1" x14ac:dyDescent="0.2">
      <c r="A644" s="91" t="str">
        <f>IF(Scores!A644=0,"",(Scores!B644/$E$1)*10)</f>
        <v/>
      </c>
    </row>
    <row r="645" spans="1:1" x14ac:dyDescent="0.2">
      <c r="A645" s="91" t="str">
        <f>IF(Scores!A645=0,"",(Scores!B645/$E$1)*10)</f>
        <v/>
      </c>
    </row>
    <row r="646" spans="1:1" x14ac:dyDescent="0.2">
      <c r="A646" s="91" t="str">
        <f>IF(Scores!A646=0,"",(Scores!B646/$E$1)*10)</f>
        <v/>
      </c>
    </row>
    <row r="647" spans="1:1" x14ac:dyDescent="0.2">
      <c r="A647" s="91" t="str">
        <f>IF(Scores!A647=0,"",(Scores!B647/$E$1)*10)</f>
        <v/>
      </c>
    </row>
    <row r="648" spans="1:1" x14ac:dyDescent="0.2">
      <c r="A648" s="91" t="str">
        <f>IF(Scores!A648=0,"",(Scores!B648/$E$1)*10)</f>
        <v/>
      </c>
    </row>
    <row r="649" spans="1:1" x14ac:dyDescent="0.2">
      <c r="A649" s="91" t="str">
        <f>IF(Scores!A649=0,"",(Scores!B649/$E$1)*10)</f>
        <v/>
      </c>
    </row>
    <row r="650" spans="1:1" x14ac:dyDescent="0.2">
      <c r="A650" s="91" t="str">
        <f>IF(Scores!A650=0,"",(Scores!B650/$E$1)*10)</f>
        <v/>
      </c>
    </row>
    <row r="651" spans="1:1" x14ac:dyDescent="0.2">
      <c r="A651" s="91" t="str">
        <f>IF(Scores!A651=0,"",(Scores!B651/$E$1)*10)</f>
        <v/>
      </c>
    </row>
    <row r="652" spans="1:1" x14ac:dyDescent="0.2">
      <c r="A652" s="91" t="str">
        <f>IF(Scores!A652=0,"",(Scores!B652/$E$1)*10)</f>
        <v/>
      </c>
    </row>
    <row r="653" spans="1:1" x14ac:dyDescent="0.2">
      <c r="A653" s="91" t="str">
        <f>IF(Scores!A653=0,"",(Scores!B653/$E$1)*10)</f>
        <v/>
      </c>
    </row>
    <row r="654" spans="1:1" x14ac:dyDescent="0.2">
      <c r="A654" s="91" t="str">
        <f>IF(Scores!A654=0,"",(Scores!B654/$E$1)*10)</f>
        <v/>
      </c>
    </row>
    <row r="655" spans="1:1" x14ac:dyDescent="0.2">
      <c r="A655" s="91" t="str">
        <f>IF(Scores!A655=0,"",(Scores!B655/$E$1)*10)</f>
        <v/>
      </c>
    </row>
    <row r="656" spans="1:1" x14ac:dyDescent="0.2">
      <c r="A656" s="91" t="str">
        <f>IF(Scores!A656=0,"",(Scores!B656/$E$1)*10)</f>
        <v/>
      </c>
    </row>
    <row r="657" spans="1:1" x14ac:dyDescent="0.2">
      <c r="A657" s="91" t="str">
        <f>IF(Scores!A657=0,"",(Scores!B657/$E$1)*10)</f>
        <v/>
      </c>
    </row>
    <row r="658" spans="1:1" x14ac:dyDescent="0.2">
      <c r="A658" s="91" t="str">
        <f>IF(Scores!A658=0,"",(Scores!B658/$E$1)*10)</f>
        <v/>
      </c>
    </row>
    <row r="659" spans="1:1" x14ac:dyDescent="0.2">
      <c r="A659" s="91" t="str">
        <f>IF(Scores!A659=0,"",(Scores!B659/$E$1)*10)</f>
        <v/>
      </c>
    </row>
    <row r="660" spans="1:1" x14ac:dyDescent="0.2">
      <c r="A660" s="91" t="str">
        <f>IF(Scores!A660=0,"",(Scores!B660/$E$1)*10)</f>
        <v/>
      </c>
    </row>
    <row r="661" spans="1:1" x14ac:dyDescent="0.2">
      <c r="A661" s="91" t="str">
        <f>IF(Scores!A661=0,"",(Scores!B661/$E$1)*10)</f>
        <v/>
      </c>
    </row>
    <row r="662" spans="1:1" x14ac:dyDescent="0.2">
      <c r="A662" s="91" t="str">
        <f>IF(Scores!A662=0,"",(Scores!B662/$E$1)*10)</f>
        <v/>
      </c>
    </row>
    <row r="663" spans="1:1" x14ac:dyDescent="0.2">
      <c r="A663" s="91" t="str">
        <f>IF(Scores!A663=0,"",(Scores!B663/$E$1)*10)</f>
        <v/>
      </c>
    </row>
    <row r="664" spans="1:1" x14ac:dyDescent="0.2">
      <c r="A664" s="91" t="str">
        <f>IF(Scores!A664=0,"",(Scores!B664/$E$1)*10)</f>
        <v/>
      </c>
    </row>
    <row r="665" spans="1:1" x14ac:dyDescent="0.2">
      <c r="A665" s="91" t="str">
        <f>IF(Scores!A665=0,"",(Scores!B665/$E$1)*10)</f>
        <v/>
      </c>
    </row>
    <row r="666" spans="1:1" x14ac:dyDescent="0.2">
      <c r="A666" s="91" t="str">
        <f>IF(Scores!A666=0,"",(Scores!B666/$E$1)*10)</f>
        <v/>
      </c>
    </row>
    <row r="667" spans="1:1" x14ac:dyDescent="0.2">
      <c r="A667" s="91" t="str">
        <f>IF(Scores!A667=0,"",(Scores!B667/$E$1)*10)</f>
        <v/>
      </c>
    </row>
    <row r="668" spans="1:1" x14ac:dyDescent="0.2">
      <c r="A668" s="91" t="str">
        <f>IF(Scores!A668=0,"",(Scores!B668/$E$1)*10)</f>
        <v/>
      </c>
    </row>
    <row r="669" spans="1:1" x14ac:dyDescent="0.2">
      <c r="A669" s="91" t="str">
        <f>IF(Scores!A669=0,"",(Scores!B669/$E$1)*10)</f>
        <v/>
      </c>
    </row>
    <row r="670" spans="1:1" x14ac:dyDescent="0.2">
      <c r="A670" s="91" t="str">
        <f>IF(Scores!A670=0,"",(Scores!B670/$E$1)*10)</f>
        <v/>
      </c>
    </row>
    <row r="671" spans="1:1" x14ac:dyDescent="0.2">
      <c r="A671" s="91" t="str">
        <f>IF(Scores!A671=0,"",(Scores!B671/$E$1)*10)</f>
        <v/>
      </c>
    </row>
    <row r="672" spans="1:1" x14ac:dyDescent="0.2">
      <c r="A672" s="91" t="str">
        <f>IF(Scores!A672=0,"",(Scores!B672/$E$1)*10)</f>
        <v/>
      </c>
    </row>
    <row r="673" spans="1:1" x14ac:dyDescent="0.2">
      <c r="A673" s="91" t="str">
        <f>IF(Scores!A673=0,"",(Scores!B673/$E$1)*10)</f>
        <v/>
      </c>
    </row>
    <row r="674" spans="1:1" x14ac:dyDescent="0.2">
      <c r="A674" s="91" t="str">
        <f>IF(Scores!A674=0,"",(Scores!B674/$E$1)*10)</f>
        <v/>
      </c>
    </row>
    <row r="675" spans="1:1" x14ac:dyDescent="0.2">
      <c r="A675" s="91" t="str">
        <f>IF(Scores!A675=0,"",(Scores!B675/$E$1)*10)</f>
        <v/>
      </c>
    </row>
    <row r="676" spans="1:1" x14ac:dyDescent="0.2">
      <c r="A676" s="91" t="str">
        <f>IF(Scores!A676=0,"",(Scores!B676/$E$1)*10)</f>
        <v/>
      </c>
    </row>
    <row r="677" spans="1:1" x14ac:dyDescent="0.2">
      <c r="A677" s="91" t="str">
        <f>IF(Scores!A677=0,"",(Scores!B677/$E$1)*10)</f>
        <v/>
      </c>
    </row>
    <row r="678" spans="1:1" x14ac:dyDescent="0.2">
      <c r="A678" s="91" t="str">
        <f>IF(Scores!A678=0,"",(Scores!B678/$E$1)*10)</f>
        <v/>
      </c>
    </row>
    <row r="679" spans="1:1" x14ac:dyDescent="0.2">
      <c r="A679" s="91" t="str">
        <f>IF(Scores!A679=0,"",(Scores!B679/$E$1)*10)</f>
        <v/>
      </c>
    </row>
    <row r="680" spans="1:1" x14ac:dyDescent="0.2">
      <c r="A680" s="91" t="str">
        <f>IF(Scores!A680=0,"",(Scores!B680/$E$1)*10)</f>
        <v/>
      </c>
    </row>
    <row r="681" spans="1:1" x14ac:dyDescent="0.2">
      <c r="A681" s="91" t="str">
        <f>IF(Scores!A681=0,"",(Scores!B681/$E$1)*10)</f>
        <v/>
      </c>
    </row>
    <row r="682" spans="1:1" x14ac:dyDescent="0.2">
      <c r="A682" s="91" t="str">
        <f>IF(Scores!A682=0,"",(Scores!B682/$E$1)*10)</f>
        <v/>
      </c>
    </row>
    <row r="683" spans="1:1" x14ac:dyDescent="0.2">
      <c r="A683" s="91" t="str">
        <f>IF(Scores!A683=0,"",(Scores!B683/$E$1)*10)</f>
        <v/>
      </c>
    </row>
    <row r="684" spans="1:1" x14ac:dyDescent="0.2">
      <c r="A684" s="91" t="str">
        <f>IF(Scores!A684=0,"",(Scores!B684/$E$1)*10)</f>
        <v/>
      </c>
    </row>
    <row r="685" spans="1:1" x14ac:dyDescent="0.2">
      <c r="A685" s="91" t="str">
        <f>IF(Scores!A685=0,"",(Scores!B685/$E$1)*10)</f>
        <v/>
      </c>
    </row>
    <row r="686" spans="1:1" x14ac:dyDescent="0.2">
      <c r="A686" s="91" t="str">
        <f>IF(Scores!A686=0,"",(Scores!B686/$E$1)*10)</f>
        <v/>
      </c>
    </row>
    <row r="687" spans="1:1" x14ac:dyDescent="0.2">
      <c r="A687" s="91" t="str">
        <f>IF(Scores!A687=0,"",(Scores!B687/$E$1)*10)</f>
        <v/>
      </c>
    </row>
    <row r="688" spans="1:1" x14ac:dyDescent="0.2">
      <c r="A688" s="91" t="str">
        <f>IF(Scores!A688=0,"",(Scores!B688/$E$1)*10)</f>
        <v/>
      </c>
    </row>
    <row r="689" spans="1:1" x14ac:dyDescent="0.2">
      <c r="A689" s="91" t="str">
        <f>IF(Scores!A689=0,"",(Scores!B689/$E$1)*10)</f>
        <v/>
      </c>
    </row>
    <row r="690" spans="1:1" x14ac:dyDescent="0.2">
      <c r="A690" s="91" t="str">
        <f>IF(Scores!A690=0,"",(Scores!B690/$E$1)*10)</f>
        <v/>
      </c>
    </row>
    <row r="691" spans="1:1" x14ac:dyDescent="0.2">
      <c r="A691" s="91" t="str">
        <f>IF(Scores!A691=0,"",(Scores!B691/$E$1)*10)</f>
        <v/>
      </c>
    </row>
    <row r="692" spans="1:1" x14ac:dyDescent="0.2">
      <c r="A692" s="91" t="str">
        <f>IF(Scores!A692=0,"",(Scores!B692/$E$1)*10)</f>
        <v/>
      </c>
    </row>
    <row r="693" spans="1:1" x14ac:dyDescent="0.2">
      <c r="A693" s="91" t="str">
        <f>IF(Scores!A693=0,"",(Scores!B693/$E$1)*10)</f>
        <v/>
      </c>
    </row>
    <row r="694" spans="1:1" x14ac:dyDescent="0.2">
      <c r="A694" s="91" t="str">
        <f>IF(Scores!A694=0,"",(Scores!B694/$E$1)*10)</f>
        <v/>
      </c>
    </row>
    <row r="695" spans="1:1" x14ac:dyDescent="0.2">
      <c r="A695" s="91" t="str">
        <f>IF(Scores!A695=0,"",(Scores!B695/$E$1)*10)</f>
        <v/>
      </c>
    </row>
    <row r="696" spans="1:1" x14ac:dyDescent="0.2">
      <c r="A696" s="91" t="str">
        <f>IF(Scores!A696=0,"",(Scores!B696/$E$1)*10)</f>
        <v/>
      </c>
    </row>
    <row r="697" spans="1:1" x14ac:dyDescent="0.2">
      <c r="A697" s="91" t="str">
        <f>IF(Scores!A697=0,"",(Scores!B697/$E$1)*10)</f>
        <v/>
      </c>
    </row>
    <row r="698" spans="1:1" x14ac:dyDescent="0.2">
      <c r="A698" s="91" t="str">
        <f>IF(Scores!A698=0,"",(Scores!B698/$E$1)*10)</f>
        <v/>
      </c>
    </row>
    <row r="699" spans="1:1" x14ac:dyDescent="0.2">
      <c r="A699" s="91" t="str">
        <f>IF(Scores!A699=0,"",(Scores!B699/$E$1)*10)</f>
        <v/>
      </c>
    </row>
    <row r="700" spans="1:1" x14ac:dyDescent="0.2">
      <c r="A700" s="91" t="str">
        <f>IF(Scores!A700=0,"",(Scores!B700/$E$1)*10)</f>
        <v/>
      </c>
    </row>
    <row r="701" spans="1:1" x14ac:dyDescent="0.2">
      <c r="A701" s="91" t="str">
        <f>IF(Scores!A701=0,"",(Scores!B701/$E$1)*10)</f>
        <v/>
      </c>
    </row>
    <row r="702" spans="1:1" x14ac:dyDescent="0.2">
      <c r="A702" s="91" t="str">
        <f>IF(Scores!A702=0,"",(Scores!B702/$E$1)*10)</f>
        <v/>
      </c>
    </row>
    <row r="703" spans="1:1" x14ac:dyDescent="0.2">
      <c r="A703" s="91" t="str">
        <f>IF(Scores!A703=0,"",(Scores!B703/$E$1)*10)</f>
        <v/>
      </c>
    </row>
    <row r="704" spans="1:1" x14ac:dyDescent="0.2">
      <c r="A704" s="91" t="str">
        <f>IF(Scores!A704=0,"",(Scores!B704/$E$1)*10)</f>
        <v/>
      </c>
    </row>
    <row r="705" spans="1:1" x14ac:dyDescent="0.2">
      <c r="A705" s="91" t="str">
        <f>IF(Scores!A705=0,"",(Scores!B705/$E$1)*10)</f>
        <v/>
      </c>
    </row>
    <row r="706" spans="1:1" x14ac:dyDescent="0.2">
      <c r="A706" s="91" t="str">
        <f>IF(Scores!A706=0,"",(Scores!B706/$E$1)*10)</f>
        <v/>
      </c>
    </row>
    <row r="707" spans="1:1" x14ac:dyDescent="0.2">
      <c r="A707" s="91" t="str">
        <f>IF(Scores!A707=0,"",(Scores!B707/$E$1)*10)</f>
        <v/>
      </c>
    </row>
    <row r="708" spans="1:1" x14ac:dyDescent="0.2">
      <c r="A708" s="91" t="str">
        <f>IF(Scores!A708=0,"",(Scores!B708/$E$1)*10)</f>
        <v/>
      </c>
    </row>
    <row r="709" spans="1:1" x14ac:dyDescent="0.2">
      <c r="A709" s="91" t="str">
        <f>IF(Scores!A709=0,"",(Scores!B709/$E$1)*10)</f>
        <v/>
      </c>
    </row>
    <row r="710" spans="1:1" x14ac:dyDescent="0.2">
      <c r="A710" s="91" t="str">
        <f>IF(Scores!A710=0,"",(Scores!B710/$E$1)*10)</f>
        <v/>
      </c>
    </row>
    <row r="711" spans="1:1" x14ac:dyDescent="0.2">
      <c r="A711" s="91" t="str">
        <f>IF(Scores!A711=0,"",(Scores!B711/$E$1)*10)</f>
        <v/>
      </c>
    </row>
    <row r="712" spans="1:1" x14ac:dyDescent="0.2">
      <c r="A712" s="91" t="str">
        <f>IF(Scores!A712=0,"",(Scores!B712/$E$1)*10)</f>
        <v/>
      </c>
    </row>
    <row r="713" spans="1:1" x14ac:dyDescent="0.2">
      <c r="A713" s="91" t="str">
        <f>IF(Scores!A713=0,"",(Scores!B713/$E$1)*10)</f>
        <v/>
      </c>
    </row>
    <row r="714" spans="1:1" x14ac:dyDescent="0.2">
      <c r="A714" s="91" t="str">
        <f>IF(Scores!A714=0,"",(Scores!B714/$E$1)*10)</f>
        <v/>
      </c>
    </row>
    <row r="715" spans="1:1" x14ac:dyDescent="0.2">
      <c r="A715" s="91" t="str">
        <f>IF(Scores!A715=0,"",(Scores!B715/$E$1)*10)</f>
        <v/>
      </c>
    </row>
    <row r="716" spans="1:1" x14ac:dyDescent="0.2">
      <c r="A716" s="91" t="str">
        <f>IF(Scores!A716=0,"",(Scores!B716/$E$1)*10)</f>
        <v/>
      </c>
    </row>
    <row r="717" spans="1:1" x14ac:dyDescent="0.2">
      <c r="A717" s="91" t="str">
        <f>IF(Scores!A717=0,"",(Scores!B717/$E$1)*10)</f>
        <v/>
      </c>
    </row>
    <row r="718" spans="1:1" x14ac:dyDescent="0.2">
      <c r="A718" s="91" t="str">
        <f>IF(Scores!A718=0,"",(Scores!B718/$E$1)*10)</f>
        <v/>
      </c>
    </row>
    <row r="719" spans="1:1" x14ac:dyDescent="0.2">
      <c r="A719" s="91" t="str">
        <f>IF(Scores!A719=0,"",(Scores!B719/$E$1)*10)</f>
        <v/>
      </c>
    </row>
    <row r="720" spans="1:1" x14ac:dyDescent="0.2">
      <c r="A720" s="101" t="s">
        <v>63</v>
      </c>
    </row>
  </sheetData>
  <sheetProtection sheet="1" objects="1" scenarios="1"/>
  <pageMargins left="0.7" right="0.7" top="0.75" bottom="0.75" header="0.3" footer="0.3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showGridLines="0" zoomScaleNormal="100" workbookViewId="0"/>
  </sheetViews>
  <sheetFormatPr defaultRowHeight="12.75" x14ac:dyDescent="0.2"/>
  <cols>
    <col min="1" max="1" width="5.28515625" style="77" customWidth="1"/>
    <col min="2" max="16384" width="9.140625" style="77"/>
  </cols>
  <sheetData>
    <row r="2" spans="2:2" ht="15.75" x14ac:dyDescent="0.25">
      <c r="B2" s="76" t="s">
        <v>41</v>
      </c>
    </row>
    <row r="3" spans="2:2" ht="15" x14ac:dyDescent="0.2">
      <c r="B3" s="78"/>
    </row>
    <row r="4" spans="2:2" ht="15" x14ac:dyDescent="0.2">
      <c r="B4" s="78" t="s">
        <v>54</v>
      </c>
    </row>
    <row r="5" spans="2:2" ht="15" x14ac:dyDescent="0.2">
      <c r="B5" s="78" t="s">
        <v>8</v>
      </c>
    </row>
    <row r="6" spans="2:2" ht="15" x14ac:dyDescent="0.2">
      <c r="B6" s="78" t="s">
        <v>33</v>
      </c>
    </row>
    <row r="7" spans="2:2" ht="15" x14ac:dyDescent="0.2">
      <c r="B7" s="78"/>
    </row>
    <row r="8" spans="2:2" ht="15.75" x14ac:dyDescent="0.25">
      <c r="B8" s="78" t="s">
        <v>45</v>
      </c>
    </row>
    <row r="9" spans="2:2" ht="15" x14ac:dyDescent="0.2">
      <c r="B9" s="78" t="s">
        <v>40</v>
      </c>
    </row>
    <row r="10" spans="2:2" ht="15" x14ac:dyDescent="0.2">
      <c r="B10" s="78" t="s">
        <v>44</v>
      </c>
    </row>
    <row r="11" spans="2:2" ht="15" x14ac:dyDescent="0.2">
      <c r="B11" s="78"/>
    </row>
    <row r="12" spans="2:2" ht="15" x14ac:dyDescent="0.2">
      <c r="B12" s="78" t="s">
        <v>46</v>
      </c>
    </row>
    <row r="13" spans="2:2" ht="15" x14ac:dyDescent="0.2">
      <c r="B13" s="78" t="s">
        <v>47</v>
      </c>
    </row>
    <row r="14" spans="2:2" ht="15.75" x14ac:dyDescent="0.25">
      <c r="B14" s="78" t="s">
        <v>48</v>
      </c>
    </row>
    <row r="16" spans="2:2" x14ac:dyDescent="0.2">
      <c r="B16" s="79" t="s">
        <v>49</v>
      </c>
    </row>
    <row r="17" spans="2:2" x14ac:dyDescent="0.2">
      <c r="B17" s="79" t="s">
        <v>52</v>
      </c>
    </row>
    <row r="19" spans="2:2" x14ac:dyDescent="0.2">
      <c r="B19" s="79" t="s">
        <v>67</v>
      </c>
    </row>
    <row r="20" spans="2:2" x14ac:dyDescent="0.2">
      <c r="B20" s="79" t="s">
        <v>68</v>
      </c>
    </row>
  </sheetData>
  <sheetProtection sheet="1" objects="1" scenarios="1"/>
  <phoneticPr fontId="0" type="noConversion"/>
  <pageMargins left="0.75" right="0.75" top="1" bottom="1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C735B943A4C047B71665E773AE6931" ma:contentTypeVersion="1" ma:contentTypeDescription="Create a new document." ma:contentTypeScope="" ma:versionID="2aaa0980e3ca8c4a14d04a74fabe977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6CD4D9-40F1-4BAF-8020-F025E6235B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448585F-CEAC-45CE-8B65-D87C74562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7F76B2F-A66D-4C57-A7FB-DC2C24D954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C19A46-4EEB-4A11-BFFB-CD4878458A9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Scores</vt:lpstr>
      <vt:lpstr>Resultaten LS</vt:lpstr>
      <vt:lpstr>Resultaten PT</vt:lpstr>
      <vt:lpstr>Descr Resultaten</vt:lpstr>
      <vt:lpstr>Toelichting</vt:lpstr>
      <vt:lpstr>'Descr Resultaten'!Print_Area</vt:lpstr>
      <vt:lpstr>'Resultaten LS'!Print_Area</vt:lpstr>
      <vt:lpstr>'Resultaten PT'!Print_Area</vt:lpstr>
      <vt:lpstr>Toelichting!Print_Area</vt:lpstr>
      <vt:lpstr>Scores!Print_Titles</vt:lpstr>
    </vt:vector>
  </TitlesOfParts>
  <Company>Universiteit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eldik</dc:creator>
  <cp:lastModifiedBy>Acer</cp:lastModifiedBy>
  <cp:lastPrinted>2013-08-13T06:53:54Z</cp:lastPrinted>
  <dcterms:created xsi:type="dcterms:W3CDTF">2002-08-05T11:48:37Z</dcterms:created>
  <dcterms:modified xsi:type="dcterms:W3CDTF">2013-10-13T11:10:02Z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